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https://d.docs.live.net/9a6a8a6341ed226f/Documents/0_Wichtig/WebContent/Präsentationen_Tools/"/>
    </mc:Choice>
  </mc:AlternateContent>
  <xr:revisionPtr revIDLastSave="8" documentId="8_{39B0AB35-C661-4342-83F2-8977DB06D2E1}" xr6:coauthVersionLast="45" xr6:coauthVersionMax="45" xr10:uidLastSave="{C3E60011-D0DF-4A7E-9280-807098668EA0}"/>
  <bookViews>
    <workbookView xWindow="-28910" yWindow="-110" windowWidth="29020" windowHeight="15820" tabRatio="710" firstSheet="2" activeTab="2" xr2:uid="{00000000-000D-0000-FFFF-FFFF00000000}"/>
  </bookViews>
  <sheets>
    <sheet name="Tabelle3" sheetId="4" state="hidden" r:id="rId1"/>
    <sheet name="Tabelle2" sheetId="3" state="hidden" r:id="rId2"/>
    <sheet name="Capacity_Planning" sheetId="15" r:id="rId3"/>
    <sheet name="Financial_Summary" sheetId="16" r:id="rId4"/>
    <sheet name="Input_Malvern" sheetId="10" state="hidden" r:id="rId5"/>
  </sheets>
  <definedNames>
    <definedName name="_xlnm._FilterDatabase" localSheetId="1" hidden="1">Tabelle2!$A$1:$N$99</definedName>
  </definedNames>
  <calcPr calcId="191029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5" i="16" l="1"/>
  <c r="C27" i="16"/>
  <c r="C26" i="16"/>
  <c r="H19" i="16"/>
  <c r="G19" i="16"/>
  <c r="F19" i="16"/>
  <c r="E19" i="16"/>
  <c r="D19" i="16"/>
  <c r="H17" i="16"/>
  <c r="G17" i="16"/>
  <c r="F17" i="16"/>
  <c r="E17" i="16"/>
  <c r="D17" i="16"/>
  <c r="D18" i="16" s="1"/>
  <c r="D20" i="16"/>
  <c r="H20" i="16"/>
  <c r="G20" i="16"/>
  <c r="F20" i="16"/>
  <c r="E20" i="16"/>
  <c r="D16" i="16"/>
  <c r="H15" i="16"/>
  <c r="G15" i="16"/>
  <c r="F15" i="16"/>
  <c r="E15" i="16"/>
  <c r="E16" i="16" s="1"/>
  <c r="D15" i="16"/>
  <c r="D5" i="16"/>
  <c r="D14" i="16"/>
  <c r="C16" i="16" l="1"/>
  <c r="F16" i="16"/>
  <c r="G18" i="16"/>
  <c r="G21" i="16" s="1"/>
  <c r="H18" i="16"/>
  <c r="H21" i="16" s="1"/>
  <c r="D21" i="16"/>
  <c r="D22" i="16" s="1"/>
  <c r="D23" i="16" s="1"/>
  <c r="E18" i="16"/>
  <c r="E21" i="16" s="1"/>
  <c r="E22" i="16" s="1"/>
  <c r="E23" i="16" s="1"/>
  <c r="F18" i="16"/>
  <c r="F21" i="16" s="1"/>
  <c r="K91" i="15"/>
  <c r="O70" i="15"/>
  <c r="O83" i="15" s="1"/>
  <c r="F53" i="15"/>
  <c r="F66" i="15" s="1"/>
  <c r="F79" i="15" s="1"/>
  <c r="F92" i="15" s="1"/>
  <c r="F51" i="15"/>
  <c r="F64" i="15" s="1"/>
  <c r="F77" i="15" s="1"/>
  <c r="F90" i="15" s="1"/>
  <c r="M44" i="15"/>
  <c r="M57" i="15" s="1"/>
  <c r="M70" i="15" s="1"/>
  <c r="M83" i="15" s="1"/>
  <c r="K40" i="15"/>
  <c r="K53" i="15" s="1"/>
  <c r="K66" i="15" s="1"/>
  <c r="K79" i="15" s="1"/>
  <c r="K92" i="15" s="1"/>
  <c r="F40" i="15"/>
  <c r="O39" i="15"/>
  <c r="N39" i="15" s="1"/>
  <c r="E39" i="15"/>
  <c r="E52" i="15" s="1"/>
  <c r="E65" i="15" s="1"/>
  <c r="E78" i="15" s="1"/>
  <c r="E91" i="15" s="1"/>
  <c r="K38" i="15"/>
  <c r="K51" i="15" s="1"/>
  <c r="K64" i="15" s="1"/>
  <c r="K77" i="15" s="1"/>
  <c r="K90" i="15" s="1"/>
  <c r="F38" i="15"/>
  <c r="O31" i="15"/>
  <c r="O44" i="15" s="1"/>
  <c r="O57" i="15" s="1"/>
  <c r="M31" i="15"/>
  <c r="O27" i="15"/>
  <c r="K27" i="15"/>
  <c r="H27" i="15"/>
  <c r="H40" i="15" s="1"/>
  <c r="H53" i="15" s="1"/>
  <c r="G27" i="15"/>
  <c r="G40" i="15" s="1"/>
  <c r="G53" i="15" s="1"/>
  <c r="G66" i="15" s="1"/>
  <c r="G79" i="15" s="1"/>
  <c r="G92" i="15" s="1"/>
  <c r="F27" i="15"/>
  <c r="E27" i="15"/>
  <c r="E40" i="15" s="1"/>
  <c r="E53" i="15" s="1"/>
  <c r="E66" i="15" s="1"/>
  <c r="E79" i="15" s="1"/>
  <c r="E92" i="15" s="1"/>
  <c r="O26" i="15"/>
  <c r="N26" i="15"/>
  <c r="M26" i="15"/>
  <c r="K26" i="15"/>
  <c r="K39" i="15" s="1"/>
  <c r="K52" i="15" s="1"/>
  <c r="K65" i="15" s="1"/>
  <c r="K78" i="15" s="1"/>
  <c r="H26" i="15"/>
  <c r="G26" i="15"/>
  <c r="G39" i="15" s="1"/>
  <c r="G52" i="15" s="1"/>
  <c r="G65" i="15" s="1"/>
  <c r="G78" i="15" s="1"/>
  <c r="G91" i="15" s="1"/>
  <c r="F26" i="15"/>
  <c r="F39" i="15" s="1"/>
  <c r="F52" i="15" s="1"/>
  <c r="F65" i="15" s="1"/>
  <c r="F78" i="15" s="1"/>
  <c r="F91" i="15" s="1"/>
  <c r="E26" i="15"/>
  <c r="O25" i="15"/>
  <c r="K25" i="15"/>
  <c r="H25" i="15"/>
  <c r="H38" i="15" s="1"/>
  <c r="H51" i="15" s="1"/>
  <c r="G25" i="15"/>
  <c r="G38" i="15" s="1"/>
  <c r="G51" i="15" s="1"/>
  <c r="G64" i="15" s="1"/>
  <c r="G77" i="15" s="1"/>
  <c r="G90" i="15" s="1"/>
  <c r="F25" i="15"/>
  <c r="E25" i="15"/>
  <c r="E38" i="15" s="1"/>
  <c r="E51" i="15" s="1"/>
  <c r="E64" i="15" s="1"/>
  <c r="E77" i="15" s="1"/>
  <c r="E90" i="15" s="1"/>
  <c r="O24" i="15"/>
  <c r="N24" i="15" s="1"/>
  <c r="K24" i="15"/>
  <c r="K37" i="15" s="1"/>
  <c r="K50" i="15" s="1"/>
  <c r="K63" i="15" s="1"/>
  <c r="K76" i="15" s="1"/>
  <c r="K89" i="15" s="1"/>
  <c r="H24" i="15"/>
  <c r="G24" i="15"/>
  <c r="G37" i="15" s="1"/>
  <c r="G50" i="15" s="1"/>
  <c r="G63" i="15" s="1"/>
  <c r="G76" i="15" s="1"/>
  <c r="G89" i="15" s="1"/>
  <c r="F24" i="15"/>
  <c r="F37" i="15" s="1"/>
  <c r="F50" i="15" s="1"/>
  <c r="F63" i="15" s="1"/>
  <c r="F76" i="15" s="1"/>
  <c r="F89" i="15" s="1"/>
  <c r="E24" i="15"/>
  <c r="E37" i="15" s="1"/>
  <c r="E50" i="15" s="1"/>
  <c r="E63" i="15" s="1"/>
  <c r="E76" i="15" s="1"/>
  <c r="E89" i="15" s="1"/>
  <c r="O23" i="15"/>
  <c r="K23" i="15"/>
  <c r="K36" i="15" s="1"/>
  <c r="K49" i="15" s="1"/>
  <c r="K62" i="15" s="1"/>
  <c r="K75" i="15" s="1"/>
  <c r="K88" i="15" s="1"/>
  <c r="H23" i="15"/>
  <c r="H36" i="15" s="1"/>
  <c r="H49" i="15" s="1"/>
  <c r="G23" i="15"/>
  <c r="G36" i="15" s="1"/>
  <c r="G49" i="15" s="1"/>
  <c r="G62" i="15" s="1"/>
  <c r="G75" i="15" s="1"/>
  <c r="G88" i="15" s="1"/>
  <c r="F23" i="15"/>
  <c r="F36" i="15" s="1"/>
  <c r="F49" i="15" s="1"/>
  <c r="F62" i="15" s="1"/>
  <c r="F75" i="15" s="1"/>
  <c r="F88" i="15" s="1"/>
  <c r="E23" i="15"/>
  <c r="E36" i="15" s="1"/>
  <c r="E49" i="15" s="1"/>
  <c r="E62" i="15" s="1"/>
  <c r="E75" i="15" s="1"/>
  <c r="E88" i="15" s="1"/>
  <c r="O22" i="15"/>
  <c r="N22" i="15" s="1"/>
  <c r="K22" i="15"/>
  <c r="K35" i="15" s="1"/>
  <c r="K48" i="15" s="1"/>
  <c r="K61" i="15" s="1"/>
  <c r="K74" i="15" s="1"/>
  <c r="K87" i="15" s="1"/>
  <c r="H22" i="15"/>
  <c r="G22" i="15"/>
  <c r="G35" i="15" s="1"/>
  <c r="G48" i="15" s="1"/>
  <c r="G61" i="15" s="1"/>
  <c r="G74" i="15" s="1"/>
  <c r="G87" i="15" s="1"/>
  <c r="F22" i="15"/>
  <c r="F35" i="15" s="1"/>
  <c r="F48" i="15" s="1"/>
  <c r="F61" i="15" s="1"/>
  <c r="F74" i="15" s="1"/>
  <c r="F87" i="15" s="1"/>
  <c r="E22" i="15"/>
  <c r="E35" i="15" s="1"/>
  <c r="E48" i="15" s="1"/>
  <c r="E61" i="15" s="1"/>
  <c r="E74" i="15" s="1"/>
  <c r="E87" i="15" s="1"/>
  <c r="O21" i="15"/>
  <c r="K21" i="15"/>
  <c r="K34" i="15" s="1"/>
  <c r="K47" i="15" s="1"/>
  <c r="K60" i="15" s="1"/>
  <c r="K73" i="15" s="1"/>
  <c r="K86" i="15" s="1"/>
  <c r="H21" i="15"/>
  <c r="H34" i="15" s="1"/>
  <c r="H47" i="15" s="1"/>
  <c r="G21" i="15"/>
  <c r="G34" i="15" s="1"/>
  <c r="G47" i="15" s="1"/>
  <c r="G60" i="15" s="1"/>
  <c r="G73" i="15" s="1"/>
  <c r="G86" i="15" s="1"/>
  <c r="F21" i="15"/>
  <c r="F34" i="15" s="1"/>
  <c r="F47" i="15" s="1"/>
  <c r="F60" i="15" s="1"/>
  <c r="F73" i="15" s="1"/>
  <c r="F86" i="15" s="1"/>
  <c r="E21" i="15"/>
  <c r="E34" i="15" s="1"/>
  <c r="E47" i="15" s="1"/>
  <c r="E60" i="15" s="1"/>
  <c r="E73" i="15" s="1"/>
  <c r="E86" i="15" s="1"/>
  <c r="O20" i="15"/>
  <c r="N20" i="15" s="1"/>
  <c r="K20" i="15"/>
  <c r="K33" i="15" s="1"/>
  <c r="K46" i="15" s="1"/>
  <c r="K59" i="15" s="1"/>
  <c r="K72" i="15" s="1"/>
  <c r="K85" i="15" s="1"/>
  <c r="H20" i="15"/>
  <c r="G20" i="15"/>
  <c r="G33" i="15" s="1"/>
  <c r="G46" i="15" s="1"/>
  <c r="G59" i="15" s="1"/>
  <c r="G72" i="15" s="1"/>
  <c r="G85" i="15" s="1"/>
  <c r="F20" i="15"/>
  <c r="F33" i="15" s="1"/>
  <c r="F46" i="15" s="1"/>
  <c r="F59" i="15" s="1"/>
  <c r="F72" i="15" s="1"/>
  <c r="F85" i="15" s="1"/>
  <c r="E20" i="15"/>
  <c r="E33" i="15" s="1"/>
  <c r="E46" i="15" s="1"/>
  <c r="E59" i="15" s="1"/>
  <c r="E72" i="15" s="1"/>
  <c r="E85" i="15" s="1"/>
  <c r="O19" i="15"/>
  <c r="K19" i="15"/>
  <c r="K32" i="15" s="1"/>
  <c r="K45" i="15" s="1"/>
  <c r="K58" i="15" s="1"/>
  <c r="K71" i="15" s="1"/>
  <c r="K84" i="15" s="1"/>
  <c r="H19" i="15"/>
  <c r="H32" i="15" s="1"/>
  <c r="H45" i="15" s="1"/>
  <c r="G19" i="15"/>
  <c r="G32" i="15" s="1"/>
  <c r="G45" i="15" s="1"/>
  <c r="G58" i="15" s="1"/>
  <c r="G71" i="15" s="1"/>
  <c r="G84" i="15" s="1"/>
  <c r="F19" i="15"/>
  <c r="F32" i="15" s="1"/>
  <c r="F45" i="15" s="1"/>
  <c r="F58" i="15" s="1"/>
  <c r="F71" i="15" s="1"/>
  <c r="F84" i="15" s="1"/>
  <c r="E19" i="15"/>
  <c r="E32" i="15" s="1"/>
  <c r="E45" i="15" s="1"/>
  <c r="E58" i="15" s="1"/>
  <c r="E71" i="15" s="1"/>
  <c r="E84" i="15" s="1"/>
  <c r="O18" i="15"/>
  <c r="N18" i="15"/>
  <c r="N31" i="15" s="1"/>
  <c r="N44" i="15" s="1"/>
  <c r="N57" i="15" s="1"/>
  <c r="N70" i="15" s="1"/>
  <c r="N83" i="15" s="1"/>
  <c r="M18" i="15"/>
  <c r="H18" i="15"/>
  <c r="H31" i="15" s="1"/>
  <c r="H44" i="15" s="1"/>
  <c r="H57" i="15" s="1"/>
  <c r="H70" i="15" s="1"/>
  <c r="H83" i="15" s="1"/>
  <c r="E18" i="15"/>
  <c r="E31" i="15" s="1"/>
  <c r="E44" i="15" s="1"/>
  <c r="E57" i="15" s="1"/>
  <c r="E70" i="15" s="1"/>
  <c r="E83" i="15" s="1"/>
  <c r="D18" i="15"/>
  <c r="D31" i="15" s="1"/>
  <c r="D44" i="15" s="1"/>
  <c r="D57" i="15" s="1"/>
  <c r="D70" i="15" s="1"/>
  <c r="D83" i="15" s="1"/>
  <c r="A17" i="15"/>
  <c r="A30" i="15" s="1"/>
  <c r="A43" i="15" s="1"/>
  <c r="A56" i="15" s="1"/>
  <c r="A69" i="15" s="1"/>
  <c r="A82" i="15" s="1"/>
  <c r="P14" i="15"/>
  <c r="N14" i="15"/>
  <c r="M14" i="15"/>
  <c r="C14" i="15" s="1"/>
  <c r="A14" i="15"/>
  <c r="P13" i="15"/>
  <c r="N13" i="15"/>
  <c r="M13" i="15"/>
  <c r="C13" i="15"/>
  <c r="A13" i="15"/>
  <c r="P12" i="15"/>
  <c r="N12" i="15"/>
  <c r="M12" i="15"/>
  <c r="P11" i="15"/>
  <c r="N11" i="15"/>
  <c r="M11" i="15"/>
  <c r="C11" i="15" s="1"/>
  <c r="P10" i="15"/>
  <c r="N10" i="15"/>
  <c r="M10" i="15"/>
  <c r="A10" i="15" s="1"/>
  <c r="P9" i="15"/>
  <c r="N9" i="15"/>
  <c r="M9" i="15"/>
  <c r="P8" i="15"/>
  <c r="N8" i="15"/>
  <c r="M8" i="15"/>
  <c r="A8" i="15" s="1"/>
  <c r="P7" i="15"/>
  <c r="N7" i="15"/>
  <c r="M7" i="15"/>
  <c r="C7" i="15" s="1"/>
  <c r="P6" i="15"/>
  <c r="N6" i="15"/>
  <c r="M6" i="15"/>
  <c r="C6" i="15" s="1"/>
  <c r="F22" i="16" l="1"/>
  <c r="F23" i="16" s="1"/>
  <c r="G16" i="16"/>
  <c r="G22" i="16" s="1"/>
  <c r="M24" i="15"/>
  <c r="A24" i="15" s="1"/>
  <c r="O37" i="15"/>
  <c r="N37" i="15" s="1"/>
  <c r="O35" i="15"/>
  <c r="N35" i="15" s="1"/>
  <c r="M22" i="15"/>
  <c r="A22" i="15" s="1"/>
  <c r="O33" i="15"/>
  <c r="N33" i="15" s="1"/>
  <c r="M20" i="15"/>
  <c r="A20" i="15" s="1"/>
  <c r="C10" i="15"/>
  <c r="B10" i="15" s="1"/>
  <c r="D10" i="15" s="1"/>
  <c r="C8" i="15"/>
  <c r="B8" i="15" s="1"/>
  <c r="A7" i="15"/>
  <c r="A6" i="15"/>
  <c r="B6" i="15" s="1"/>
  <c r="D6" i="15" s="1"/>
  <c r="H39" i="15"/>
  <c r="C26" i="15"/>
  <c r="A26" i="15"/>
  <c r="H58" i="15"/>
  <c r="H66" i="15"/>
  <c r="H60" i="15"/>
  <c r="C9" i="15"/>
  <c r="A9" i="15"/>
  <c r="H33" i="15"/>
  <c r="H35" i="15"/>
  <c r="H37" i="15"/>
  <c r="C12" i="15"/>
  <c r="A12" i="15"/>
  <c r="H64" i="15"/>
  <c r="B14" i="15"/>
  <c r="D14" i="15" s="1"/>
  <c r="N27" i="15"/>
  <c r="M27" i="15"/>
  <c r="O40" i="15"/>
  <c r="N25" i="15"/>
  <c r="M25" i="15"/>
  <c r="O38" i="15"/>
  <c r="H62" i="15"/>
  <c r="D13" i="15"/>
  <c r="B13" i="15"/>
  <c r="N19" i="15"/>
  <c r="M19" i="15"/>
  <c r="O32" i="15"/>
  <c r="N21" i="15"/>
  <c r="M21" i="15"/>
  <c r="O34" i="15"/>
  <c r="N23" i="15"/>
  <c r="M23" i="15"/>
  <c r="O36" i="15"/>
  <c r="A11" i="15"/>
  <c r="O52" i="15"/>
  <c r="M39" i="15"/>
  <c r="H16" i="16" l="1"/>
  <c r="G23" i="16"/>
  <c r="M35" i="15"/>
  <c r="C35" i="15" s="1"/>
  <c r="O48" i="15"/>
  <c r="O61" i="15" s="1"/>
  <c r="C22" i="15"/>
  <c r="B22" i="15" s="1"/>
  <c r="D22" i="15" s="1"/>
  <c r="C24" i="15"/>
  <c r="B24" i="15" s="1"/>
  <c r="D24" i="15" s="1"/>
  <c r="C20" i="15"/>
  <c r="B20" i="15" s="1"/>
  <c r="D20" i="15" s="1"/>
  <c r="M37" i="15"/>
  <c r="C37" i="15" s="1"/>
  <c r="O50" i="15"/>
  <c r="O63" i="15" s="1"/>
  <c r="M33" i="15"/>
  <c r="C33" i="15" s="1"/>
  <c r="O46" i="15"/>
  <c r="O59" i="15" s="1"/>
  <c r="B7" i="15"/>
  <c r="D7" i="15" s="1"/>
  <c r="D8" i="15"/>
  <c r="C19" i="15"/>
  <c r="A19" i="15"/>
  <c r="O51" i="15"/>
  <c r="N38" i="15"/>
  <c r="M38" i="15"/>
  <c r="O49" i="15"/>
  <c r="N36" i="15"/>
  <c r="M36" i="15"/>
  <c r="C23" i="15"/>
  <c r="A23" i="15"/>
  <c r="H46" i="15"/>
  <c r="H79" i="15"/>
  <c r="B9" i="15"/>
  <c r="D9" i="15" s="1"/>
  <c r="B11" i="15"/>
  <c r="D11" i="15" s="1"/>
  <c r="H52" i="15"/>
  <c r="C39" i="15"/>
  <c r="A39" i="15"/>
  <c r="C21" i="15"/>
  <c r="A21" i="15"/>
  <c r="C27" i="15"/>
  <c r="A27" i="15"/>
  <c r="H71" i="15"/>
  <c r="B12" i="15"/>
  <c r="D12" i="15" s="1"/>
  <c r="C25" i="15"/>
  <c r="A25" i="15"/>
  <c r="O47" i="15"/>
  <c r="N34" i="15"/>
  <c r="M34" i="15"/>
  <c r="H77" i="15"/>
  <c r="B26" i="15"/>
  <c r="D26" i="15" s="1"/>
  <c r="O53" i="15"/>
  <c r="N40" i="15"/>
  <c r="M40" i="15"/>
  <c r="H50" i="15"/>
  <c r="O65" i="15"/>
  <c r="N52" i="15"/>
  <c r="M52" i="15"/>
  <c r="O45" i="15"/>
  <c r="N32" i="15"/>
  <c r="M32" i="15"/>
  <c r="H75" i="15"/>
  <c r="H48" i="15"/>
  <c r="H73" i="15"/>
  <c r="H22" i="16" l="1"/>
  <c r="H23" i="16" s="1"/>
  <c r="N48" i="15"/>
  <c r="M48" i="15"/>
  <c r="A48" i="15" s="1"/>
  <c r="M50" i="15"/>
  <c r="C50" i="15" s="1"/>
  <c r="N50" i="15"/>
  <c r="A35" i="15"/>
  <c r="B35" i="15" s="1"/>
  <c r="D35" i="15" s="1"/>
  <c r="A33" i="15"/>
  <c r="B33" i="15" s="1"/>
  <c r="D33" i="15" s="1"/>
  <c r="A37" i="15"/>
  <c r="B37" i="15" s="1"/>
  <c r="D37" i="15" s="1"/>
  <c r="M46" i="15"/>
  <c r="A46" i="15" s="1"/>
  <c r="N46" i="15"/>
  <c r="A34" i="15"/>
  <c r="C34" i="15"/>
  <c r="N61" i="15"/>
  <c r="M61" i="15"/>
  <c r="O74" i="15"/>
  <c r="H59" i="15"/>
  <c r="A36" i="15"/>
  <c r="C36" i="15"/>
  <c r="N63" i="15"/>
  <c r="M63" i="15"/>
  <c r="O76" i="15"/>
  <c r="N47" i="15"/>
  <c r="M47" i="15"/>
  <c r="O60" i="15"/>
  <c r="A52" i="15"/>
  <c r="H65" i="15"/>
  <c r="C52" i="15"/>
  <c r="N59" i="15"/>
  <c r="M59" i="15"/>
  <c r="O72" i="15"/>
  <c r="H88" i="15"/>
  <c r="H86" i="15"/>
  <c r="B25" i="15"/>
  <c r="D25" i="15" s="1"/>
  <c r="N49" i="15"/>
  <c r="M49" i="15"/>
  <c r="O62" i="15"/>
  <c r="N65" i="15"/>
  <c r="M65" i="15"/>
  <c r="O78" i="15"/>
  <c r="A32" i="15"/>
  <c r="C32" i="15"/>
  <c r="H63" i="15"/>
  <c r="B27" i="15"/>
  <c r="D27" i="15" s="1"/>
  <c r="H92" i="15"/>
  <c r="B23" i="15"/>
  <c r="D23" i="15" s="1"/>
  <c r="A38" i="15"/>
  <c r="C38" i="15"/>
  <c r="A40" i="15"/>
  <c r="C40" i="15"/>
  <c r="N45" i="15"/>
  <c r="M45" i="15"/>
  <c r="O58" i="15"/>
  <c r="B21" i="15"/>
  <c r="D21" i="15" s="1"/>
  <c r="N51" i="15"/>
  <c r="M51" i="15"/>
  <c r="O64" i="15"/>
  <c r="H61" i="15"/>
  <c r="B39" i="15"/>
  <c r="D39" i="15" s="1"/>
  <c r="H90" i="15"/>
  <c r="N53" i="15"/>
  <c r="M53" i="15"/>
  <c r="O66" i="15"/>
  <c r="H84" i="15"/>
  <c r="B19" i="15"/>
  <c r="D19" i="15" s="1"/>
  <c r="A50" i="15" l="1"/>
  <c r="B50" i="15" s="1"/>
  <c r="D50" i="15" s="1"/>
  <c r="C48" i="15"/>
  <c r="B48" i="15" s="1"/>
  <c r="D48" i="15" s="1"/>
  <c r="C46" i="15"/>
  <c r="B46" i="15" s="1"/>
  <c r="D46" i="15" s="1"/>
  <c r="N72" i="15"/>
  <c r="M72" i="15"/>
  <c r="O85" i="15"/>
  <c r="C51" i="15"/>
  <c r="A51" i="15"/>
  <c r="B32" i="15"/>
  <c r="D32" i="15" s="1"/>
  <c r="N76" i="15"/>
  <c r="M76" i="15"/>
  <c r="O89" i="15"/>
  <c r="H72" i="15"/>
  <c r="C59" i="15"/>
  <c r="A59" i="15"/>
  <c r="M64" i="15"/>
  <c r="O77" i="15"/>
  <c r="N64" i="15"/>
  <c r="N78" i="15"/>
  <c r="M78" i="15"/>
  <c r="O91" i="15"/>
  <c r="B40" i="15"/>
  <c r="D40" i="15" s="1"/>
  <c r="N74" i="15"/>
  <c r="M74" i="15"/>
  <c r="O87" i="15"/>
  <c r="H78" i="15"/>
  <c r="C65" i="15"/>
  <c r="A65" i="15"/>
  <c r="M66" i="15"/>
  <c r="O79" i="15"/>
  <c r="N66" i="15"/>
  <c r="M58" i="15"/>
  <c r="O71" i="15"/>
  <c r="N58" i="15"/>
  <c r="B38" i="15"/>
  <c r="D38" i="15" s="1"/>
  <c r="M62" i="15"/>
  <c r="O75" i="15"/>
  <c r="N62" i="15"/>
  <c r="B52" i="15"/>
  <c r="D52" i="15" s="1"/>
  <c r="C53" i="15"/>
  <c r="A53" i="15"/>
  <c r="H74" i="15"/>
  <c r="C61" i="15"/>
  <c r="A61" i="15"/>
  <c r="C45" i="15"/>
  <c r="A45" i="15"/>
  <c r="H76" i="15"/>
  <c r="C63" i="15"/>
  <c r="A63" i="15"/>
  <c r="C49" i="15"/>
  <c r="A49" i="15"/>
  <c r="M60" i="15"/>
  <c r="O73" i="15"/>
  <c r="N60" i="15"/>
  <c r="C47" i="15"/>
  <c r="A47" i="15"/>
  <c r="B36" i="15"/>
  <c r="D36" i="15" s="1"/>
  <c r="B34" i="15"/>
  <c r="D34" i="15" s="1"/>
  <c r="B45" i="15" l="1"/>
  <c r="D45" i="15" s="1"/>
  <c r="A60" i="15"/>
  <c r="C60" i="15"/>
  <c r="B61" i="15"/>
  <c r="D61" i="15" s="1"/>
  <c r="O88" i="15"/>
  <c r="N75" i="15"/>
  <c r="M75" i="15"/>
  <c r="O92" i="15"/>
  <c r="N79" i="15"/>
  <c r="M79" i="15"/>
  <c r="N91" i="15"/>
  <c r="M91" i="15"/>
  <c r="O90" i="15"/>
  <c r="N77" i="15"/>
  <c r="M77" i="15"/>
  <c r="H91" i="15"/>
  <c r="C78" i="15"/>
  <c r="A78" i="15"/>
  <c r="B49" i="15"/>
  <c r="D49" i="15" s="1"/>
  <c r="A62" i="15"/>
  <c r="C62" i="15"/>
  <c r="A66" i="15"/>
  <c r="C66" i="15"/>
  <c r="N87" i="15"/>
  <c r="M87" i="15"/>
  <c r="A64" i="15"/>
  <c r="C64" i="15"/>
  <c r="O86" i="15"/>
  <c r="N73" i="15"/>
  <c r="M73" i="15"/>
  <c r="H87" i="15"/>
  <c r="C74" i="15"/>
  <c r="A74" i="15"/>
  <c r="B59" i="15"/>
  <c r="D59" i="15" s="1"/>
  <c r="B51" i="15"/>
  <c r="D51" i="15" s="1"/>
  <c r="A58" i="15"/>
  <c r="C58" i="15"/>
  <c r="B53" i="15"/>
  <c r="D53" i="15" s="1"/>
  <c r="B65" i="15"/>
  <c r="D65" i="15" s="1"/>
  <c r="H85" i="15"/>
  <c r="C72" i="15"/>
  <c r="A72" i="15"/>
  <c r="N85" i="15"/>
  <c r="M85" i="15"/>
  <c r="B47" i="15"/>
  <c r="D47" i="15" s="1"/>
  <c r="B63" i="15"/>
  <c r="D63" i="15" s="1"/>
  <c r="H89" i="15"/>
  <c r="C76" i="15"/>
  <c r="A76" i="15"/>
  <c r="O84" i="15"/>
  <c r="N71" i="15"/>
  <c r="M71" i="15"/>
  <c r="N89" i="15"/>
  <c r="M89" i="15"/>
  <c r="B72" i="15" l="1"/>
  <c r="D72" i="15" s="1"/>
  <c r="C73" i="15"/>
  <c r="A73" i="15"/>
  <c r="B66" i="15"/>
  <c r="D66" i="15" s="1"/>
  <c r="A77" i="15"/>
  <c r="C77" i="15"/>
  <c r="C75" i="15"/>
  <c r="A75" i="15"/>
  <c r="C89" i="15"/>
  <c r="A89" i="15"/>
  <c r="C85" i="15"/>
  <c r="A85" i="15"/>
  <c r="N86" i="15"/>
  <c r="M86" i="15"/>
  <c r="B62" i="15"/>
  <c r="D62" i="15" s="1"/>
  <c r="N90" i="15"/>
  <c r="M90" i="15"/>
  <c r="N88" i="15"/>
  <c r="M88" i="15"/>
  <c r="B58" i="15"/>
  <c r="D58" i="15" s="1"/>
  <c r="A71" i="15"/>
  <c r="C71" i="15"/>
  <c r="B64" i="15"/>
  <c r="D64" i="15" s="1"/>
  <c r="B74" i="15"/>
  <c r="D74" i="15" s="1"/>
  <c r="B78" i="15"/>
  <c r="D78" i="15" s="1"/>
  <c r="A79" i="15"/>
  <c r="C79" i="15"/>
  <c r="N84" i="15"/>
  <c r="M84" i="15"/>
  <c r="B60" i="15"/>
  <c r="D60" i="15" s="1"/>
  <c r="B76" i="15"/>
  <c r="D76" i="15" s="1"/>
  <c r="C87" i="15"/>
  <c r="A87" i="15"/>
  <c r="C91" i="15"/>
  <c r="A91" i="15"/>
  <c r="N92" i="15"/>
  <c r="M92" i="15"/>
  <c r="B87" i="15" l="1"/>
  <c r="D87" i="15" s="1"/>
  <c r="C86" i="15"/>
  <c r="A86" i="15"/>
  <c r="B77" i="15"/>
  <c r="D77" i="15" s="1"/>
  <c r="C88" i="15"/>
  <c r="A88" i="15"/>
  <c r="B85" i="15"/>
  <c r="D85" i="15" s="1"/>
  <c r="C92" i="15"/>
  <c r="A92" i="15"/>
  <c r="B91" i="15"/>
  <c r="D91" i="15" s="1"/>
  <c r="C84" i="15"/>
  <c r="A84" i="15"/>
  <c r="A90" i="15"/>
  <c r="C90" i="15"/>
  <c r="B89" i="15"/>
  <c r="D89" i="15" s="1"/>
  <c r="B73" i="15"/>
  <c r="D73" i="15" s="1"/>
  <c r="B75" i="15"/>
  <c r="D75" i="15" s="1"/>
  <c r="B79" i="15"/>
  <c r="D79" i="15" s="1"/>
  <c r="B71" i="15"/>
  <c r="D71" i="15" s="1"/>
  <c r="B84" i="15" l="1"/>
  <c r="D84" i="15" s="1"/>
  <c r="B88" i="15"/>
  <c r="D88" i="15" s="1"/>
  <c r="B92" i="15"/>
  <c r="D92" i="15" s="1"/>
  <c r="B86" i="15"/>
  <c r="D86" i="15" s="1"/>
  <c r="B90" i="15"/>
  <c r="D90" i="15" s="1"/>
  <c r="C14" i="16"/>
  <c r="C5" i="16" s="1"/>
  <c r="E14" i="16"/>
  <c r="E5" i="16" s="1"/>
  <c r="F14" i="16" l="1"/>
  <c r="F5" i="16" s="1"/>
  <c r="G14" i="16" l="1"/>
  <c r="H14" i="16" s="1"/>
  <c r="H5" i="16" s="1"/>
  <c r="G5" i="1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E5" authorId="0" shapeId="0" xr:uid="{FFB122AC-5413-44A9-845C-17011ACA4DB4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Short Description of process step (max length 18 letters)</t>
        </r>
      </text>
    </comment>
    <comment ref="F5" authorId="0" shapeId="0" xr:uid="{46981745-5DE7-4071-BA61-56AAA0FDAB59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Split the Capacity utilization into
healty vs. Critical (e.g. 0% - 80% healty -&gt; enter 80%)</t>
        </r>
      </text>
    </comment>
    <comment ref="G5" authorId="0" shapeId="0" xr:uid="{12C89734-FC66-4B13-9704-71161C1DB82B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Split the Capacity utilization into
critical vs. bottlneck (e.g. 80% - 90% critical -&gt; enter 90%)</t>
        </r>
      </text>
    </comment>
    <comment ref="H5" authorId="0" shapeId="0" xr:uid="{92BDF7E5-D5D7-4504-9558-A56FE50DF5C7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- Average weekly demand
- PLCM impact can be added separetly in the following years as an overall impact
</t>
        </r>
      </text>
    </comment>
    <comment ref="I5" authorId="0" shapeId="0" xr:uid="{6993B5C4-58D9-4253-A1F2-AFCEC28F78A6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Working days per week (e.g. if you work from Monday until Friday, enter 5)</t>
        </r>
      </text>
    </comment>
    <comment ref="J5" authorId="0" shapeId="0" xr:uid="{1554929F-E779-41AB-8226-3ED80593B29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Number of current available equipment for the line and/or power brand
Or number of current available FTE dedicated to the process step
Pick the major driver to plan the capacity</t>
        </r>
      </text>
    </comment>
    <comment ref="K5" authorId="0" shapeId="0" xr:uid="{E5656E73-693F-498A-82EE-81023D6A23B2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M = Machine
F = FTE</t>
        </r>
      </text>
    </comment>
    <comment ref="L5" authorId="0" shapeId="0" xr:uid="{7A774106-005B-4CD3-8A3B-27DE98D10C96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Add a comment if you suggest to make any significant changes that increase the capacity (e.g. additional working day, CER for addition machine, hiring additional FTE, …) (Max 30 letters)</t>
        </r>
      </text>
    </comment>
    <comment ref="M5" authorId="0" shapeId="0" xr:uid="{3723B877-524D-4E2D-A83C-86F9F49E237B}">
      <text>
        <r>
          <rPr>
            <b/>
            <sz val="9"/>
            <color indexed="81"/>
            <rFont val="Tahoma"/>
            <family val="2"/>
          </rPr>
          <t xml:space="preserve">Autor:
</t>
        </r>
        <r>
          <rPr>
            <sz val="9"/>
            <color indexed="81"/>
            <rFont val="Tahoma"/>
            <family val="2"/>
          </rPr>
          <t>Calculated:
Daily output x working days x #Machine or FTE = avg. Weekly Output</t>
        </r>
      </text>
    </comment>
    <comment ref="N5" authorId="0" shapeId="0" xr:uid="{7BEC395C-1526-428D-A07D-78B7B4AA518B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Calculated:
Daily output x #Machine or FTE = Daily Output</t>
        </r>
      </text>
    </comment>
    <comment ref="O5" authorId="0" shapeId="0" xr:uid="{5839A4FC-BE1F-4B77-BF35-E092C637FF8F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Daily Output per machine or FTE
</t>
        </r>
      </text>
    </comment>
    <comment ref="H17" authorId="0" shapeId="0" xr:uid="{4B65379F-97E7-4534-838B-F5D2D92D667F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Avg. Expected CAGR to the year before -&gt; calculates the demand increas</t>
        </r>
      </text>
    </comment>
    <comment ref="I17" authorId="0" shapeId="0" xr:uid="{A09420DE-7BC5-4A4B-A3AD-FCF41A363219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Addtional weekly demand for PLCM vs. The year before in units (volume)
Enter a minus value in the first year PLCM is completed</t>
        </r>
      </text>
    </comment>
    <comment ref="I18" authorId="0" shapeId="0" xr:uid="{5ED6A671-8C94-432C-8895-758C9ADA2909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Working days per week (e.g. if you work from Monday until Friday, enter 5)</t>
        </r>
      </text>
    </comment>
    <comment ref="J18" authorId="0" shapeId="0" xr:uid="{61A1963A-B48D-4E96-8CD2-083E4C88D66D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Number of current available equipment for the line and/or power brand
Or number of current available FTE dedicated to the process step
Pick the major driver to plan the capacity</t>
        </r>
      </text>
    </comment>
    <comment ref="K18" authorId="0" shapeId="0" xr:uid="{40EF441F-97C7-41BF-9DC8-D4FD7BF57566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M = Machine
F = FTE</t>
        </r>
      </text>
    </comment>
    <comment ref="L18" authorId="0" shapeId="0" xr:uid="{73723FA0-B8F7-41A2-A9EC-35060CA19D07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Add a comment if you suggest to make any significant changes that increase the capacity (e.g. additional working day, CER for addition machine, hiring additional FTE, …) (Max 30 letters)</t>
        </r>
      </text>
    </comment>
    <comment ref="P18" authorId="0" shapeId="0" xr:uid="{3E168514-A19C-419C-9095-455D574A9571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Enter the expected productivity gain vs. The year before -&gt; increase output per day</t>
        </r>
      </text>
    </comment>
    <comment ref="I31" authorId="0" shapeId="0" xr:uid="{4EBABB93-64B6-414F-B198-E685778641D5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Working days per week (e.g. if you work from Monday until Friday, enter 5)</t>
        </r>
      </text>
    </comment>
    <comment ref="J31" authorId="0" shapeId="0" xr:uid="{EFA3BDF5-6EF4-4125-9AE8-40B49BF6A491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Number of current available equipment for the line and/or power brand
Or number of current available FTE dedicated to the process step
Pick the major driver to plan the capacity</t>
        </r>
      </text>
    </comment>
    <comment ref="K31" authorId="0" shapeId="0" xr:uid="{23E889EF-3444-4367-B3D8-977BE6DFF27A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M = Machine
F = FTE</t>
        </r>
      </text>
    </comment>
    <comment ref="L31" authorId="0" shapeId="0" xr:uid="{6D377C9F-812C-47C0-A669-5F86E4CC6B9A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Add a comment if you suggest to make any significant changes that increase the capacity (e.g. additional working day, CER for addition machine, hiring additional FTE, …) (Max 30 letters)</t>
        </r>
      </text>
    </comment>
    <comment ref="P31" authorId="0" shapeId="0" xr:uid="{B96B89EF-AC77-4531-8704-F7135D012069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Enter the expected productivity gain vs. The year before -&gt; increase output per day</t>
        </r>
      </text>
    </comment>
    <comment ref="I44" authorId="0" shapeId="0" xr:uid="{784F8871-A082-4D8A-B43D-6F357893E33D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Working days per week (e.g. if you work from Monday until Friday, enter 5)</t>
        </r>
      </text>
    </comment>
    <comment ref="J44" authorId="0" shapeId="0" xr:uid="{97731154-81A4-450C-A39A-2938CB14445C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Number of current available equipment for the line and/or power brand
Or number of current available FTE dedicated to the process step
Pick the major driver to plan the capacity</t>
        </r>
      </text>
    </comment>
    <comment ref="K44" authorId="0" shapeId="0" xr:uid="{944ADEB8-1459-4A0C-955A-2976E65C4B3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M = Machine
F = FTE</t>
        </r>
      </text>
    </comment>
    <comment ref="L44" authorId="0" shapeId="0" xr:uid="{1D4898B4-F6B7-49EC-8ED6-F7BEAEA5CBBC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Add a comment if you suggest to make any significant changes that increase the capacity (e.g. additional working day, CER for addition machine, hiring additional FTE, …) (Max 30 letters)</t>
        </r>
      </text>
    </comment>
    <comment ref="P44" authorId="0" shapeId="0" xr:uid="{6E136D5A-72E8-424F-9B5A-11F79C2655A5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Enter the expected productivity gain vs. The year before -&gt; increase output per day</t>
        </r>
      </text>
    </comment>
    <comment ref="I57" authorId="0" shapeId="0" xr:uid="{8C4F0D3A-87D5-410B-B98A-75631FDB6401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Working days per week (e.g. if you work from Monday until Friday, enter 5)</t>
        </r>
      </text>
    </comment>
    <comment ref="J57" authorId="0" shapeId="0" xr:uid="{754D2DC1-FA47-4E49-9A58-9A6399D2831D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Number of current available equipment for the line and/or power brand
Or number of current available FTE dedicated to the process step
Pick the major driver to plan the capacity</t>
        </r>
      </text>
    </comment>
    <comment ref="K57" authorId="0" shapeId="0" xr:uid="{CB167F59-407F-47F1-B137-A2A09756EF19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M = Machine
F = FTE</t>
        </r>
      </text>
    </comment>
    <comment ref="L57" authorId="0" shapeId="0" xr:uid="{30C4CDA4-E9DB-4487-B90F-F383A7627B8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Add a comment if you suggest to make any significant changes that increase the capacity (e.g. additional working day, CER for addition machine, hiring additional FTE, …) (Max 30 letters)</t>
        </r>
      </text>
    </comment>
    <comment ref="P57" authorId="0" shapeId="0" xr:uid="{2C2776E6-7451-48B9-A57B-924D6CC84E2C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Enter the expected productivity gain vs. The year before -&gt; increase output per day</t>
        </r>
      </text>
    </comment>
    <comment ref="I70" authorId="0" shapeId="0" xr:uid="{FA5A77D0-9CF3-4708-8133-B043435E7EE6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Working days per week (e.g. if you work from Monday until Friday, enter 5)</t>
        </r>
      </text>
    </comment>
    <comment ref="J70" authorId="0" shapeId="0" xr:uid="{0426A07B-994D-49C5-842C-36BF2CD16E31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Number of current available equipment for the line and/or power brand
Or number of current available FTE dedicated to the process step
Pick the major driver to plan the capacity</t>
        </r>
      </text>
    </comment>
    <comment ref="K70" authorId="0" shapeId="0" xr:uid="{0F2FF4E9-13D6-481E-9EC0-724B7F1F446B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M = Machine
F = FTE</t>
        </r>
      </text>
    </comment>
    <comment ref="L70" authorId="0" shapeId="0" xr:uid="{D30E4996-81BD-406F-9368-82CBA8C6689D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Add a comment if you suggest to make any significant changes that increase the capacity (e.g. additional working day, CER for addition machine, hiring additional FTE, …) (Max 30 letters)</t>
        </r>
      </text>
    </comment>
    <comment ref="P70" authorId="0" shapeId="0" xr:uid="{0AB3AF1C-2FB5-43E0-91F7-7C8258FA4AB4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Enter the expected productivity gain vs. The year before -&gt; increase output per day</t>
        </r>
      </text>
    </comment>
    <comment ref="I83" authorId="0" shapeId="0" xr:uid="{361BCDE5-AA93-4B65-A221-A5BE3F257D1F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Working days per week (e.g. if you work from Monday until Friday, enter 5)</t>
        </r>
      </text>
    </comment>
    <comment ref="J83" authorId="0" shapeId="0" xr:uid="{0A423D39-3265-4D2C-8C29-4637697E2861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Number of current available equipment for the line and/or power brand
Or number of current available FTE dedicated to the process step
Pick the major driver to plan the capacity</t>
        </r>
      </text>
    </comment>
    <comment ref="K83" authorId="0" shapeId="0" xr:uid="{E206AAA5-0524-49E5-8401-51FB96DD40C1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M = Machine
F = FTE</t>
        </r>
      </text>
    </comment>
    <comment ref="L83" authorId="0" shapeId="0" xr:uid="{8E24E625-1757-4129-9A57-F55156EA7903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Add a comment if you suggest to make any significant changes that increase the capacity (e.g. additional working day, CER for addition machine, hiring additional FTE, …) (Max 30 letters)</t>
        </r>
      </text>
    </comment>
    <comment ref="P83" authorId="0" shapeId="0" xr:uid="{A40D5EE4-3BAB-4E46-BD60-CE0212D5C414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Enter the expected productivity gain vs. The year before -&gt; increase output per day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benjamin.zerr\Documents\Meine Datenquellen\selnt69 Selzach_Cubes WarenAnLager.odc" keepAlive="1" name="selnt69 Selzach_Cubes WarenAnLager" type="5" refreshedVersion="6" background="1">
    <dbPr connection="Provider=MSOLAP.7;Integrated Security=SSPI;Persist Security Info=True;Initial Catalog=Selzach_Cubes;Data Source=selnt69;MDX Compatibility=1;Safety Options=2;MDX Missing Member Mode=Error;Update Isolation Level=2" command="WarenAnLager" commandType="1"/>
    <olapPr sendLocale="1" rowDrillCount="1000"/>
  </connection>
  <connection id="2" xr16:uid="{00000000-0015-0000-FFFF-FFFF01000000}" odcFile="C:\Users\saevm\Documents\Meine Datenquellen\selnt69 Selzach_Cubes.odc" keepAlive="1" name="selnt69 Selzach_Cubes2" type="5" refreshedVersion="4" background="1">
    <dbPr connection="Provider=MSOLAP.4;Integrated Security=SSPI;Persist Security Info=True;Initial Catalog=Selzach_Cubes;Data Source=selnt69;MDX Compatibility=1;Safety Options=2;MDX Missing Member Mode=Error" command="Shipped" commandType="1"/>
    <olapPr sendLocale="1" rowDrillCount="1000"/>
  </connection>
</connections>
</file>

<file path=xl/sharedStrings.xml><?xml version="1.0" encoding="utf-8"?>
<sst xmlns="http://schemas.openxmlformats.org/spreadsheetml/2006/main" count="372" uniqueCount="96">
  <si>
    <t>Plant</t>
  </si>
  <si>
    <t>Freiburg</t>
  </si>
  <si>
    <t>Kiel</t>
  </si>
  <si>
    <t>Selzach</t>
  </si>
  <si>
    <t>Sets</t>
  </si>
  <si>
    <t>Repl</t>
  </si>
  <si>
    <t>Type</t>
  </si>
  <si>
    <t>Zeilenbeschriftungen</t>
  </si>
  <si>
    <t>Gesamtergebnis</t>
  </si>
  <si>
    <t>Summe von Jan 17</t>
  </si>
  <si>
    <t>Summe von Feb 17</t>
  </si>
  <si>
    <t>Summe von Mrz 17</t>
  </si>
  <si>
    <t>Summe von Apr 17</t>
  </si>
  <si>
    <t>Summe von Mai 17</t>
  </si>
  <si>
    <t>Summe von Jun 17</t>
  </si>
  <si>
    <t>Summe von Jul 17</t>
  </si>
  <si>
    <t>Summe von Aug 17</t>
  </si>
  <si>
    <t>Summe von Sep 17</t>
  </si>
  <si>
    <t>Summe von Okt 17</t>
  </si>
  <si>
    <t>Summe von Nov 17</t>
  </si>
  <si>
    <t>Summe von Dez 17</t>
  </si>
  <si>
    <t>CMF</t>
  </si>
  <si>
    <t>T&amp;E</t>
  </si>
  <si>
    <t>Shipments Budget '18</t>
  </si>
  <si>
    <t>Supply Plan '18</t>
  </si>
  <si>
    <t>in k USD</t>
  </si>
  <si>
    <t>Financial Plan '18 (FG Output)</t>
  </si>
  <si>
    <t>Required Capacity Utilization, %</t>
  </si>
  <si>
    <t>Location:</t>
  </si>
  <si>
    <t>Mfc Area:</t>
  </si>
  <si>
    <t>Mfc Line:</t>
  </si>
  <si>
    <t>Healthy</t>
  </si>
  <si>
    <t>Critical</t>
  </si>
  <si>
    <t>Bottleneck</t>
  </si>
  <si>
    <t>Spare</t>
  </si>
  <si>
    <t>Operations team to fill in yellow shaded columns</t>
  </si>
  <si>
    <t>Healthy
Capacity
%</t>
  </si>
  <si>
    <t>Critical
Capacity
%</t>
  </si>
  <si>
    <t>Bottleneck
Capacity
%</t>
  </si>
  <si>
    <t>Spare Capacity in %</t>
  </si>
  <si>
    <t>Process Step</t>
  </si>
  <si>
    <t>Capacity
Treshold
Min</t>
  </si>
  <si>
    <t>Capacity
Treshold
Max</t>
  </si>
  <si>
    <t>Avg. Weekly Demand</t>
  </si>
  <si>
    <t># Working days per Week</t>
  </si>
  <si>
    <t>#Machine
or FTE</t>
  </si>
  <si>
    <t>Comment
(CAPEX, FTE?)</t>
  </si>
  <si>
    <t>Avg. Weekly Output</t>
  </si>
  <si>
    <t>Daily Output</t>
  </si>
  <si>
    <t>Daily Output per Machine or FTE</t>
  </si>
  <si>
    <t>CAGR, %</t>
  </si>
  <si>
    <t>PLCM, k$</t>
  </si>
  <si>
    <t>2017 Daily Sales Forecast</t>
  </si>
  <si>
    <t>Productivity %  Gain</t>
  </si>
  <si>
    <t>2018 sales growth over 2017:</t>
  </si>
  <si>
    <t>2019 sales growth over 2018:</t>
  </si>
  <si>
    <t>2020 sales growth over 2019:</t>
  </si>
  <si>
    <t>2021 sales growth over 2020:</t>
  </si>
  <si>
    <t>2022 sales growth over 2021:</t>
  </si>
  <si>
    <t>Process Step 2</t>
  </si>
  <si>
    <t>Process Step 1</t>
  </si>
  <si>
    <t>Process Step 3</t>
  </si>
  <si>
    <t>Process Step 4</t>
  </si>
  <si>
    <t>Process Step 5</t>
  </si>
  <si>
    <t>Process Step 6</t>
  </si>
  <si>
    <t>FTE</t>
  </si>
  <si>
    <t>M</t>
  </si>
  <si>
    <t>Location 4</t>
  </si>
  <si>
    <t>Value Stream 5</t>
  </si>
  <si>
    <t>Brand BA2 / BA3</t>
  </si>
  <si>
    <t>Weekend Shifts</t>
  </si>
  <si>
    <t>1 add. Machine</t>
  </si>
  <si>
    <t>3 add. FTE / normal Shift</t>
  </si>
  <si>
    <t>Ghost Shift</t>
  </si>
  <si>
    <t>1 add. FTE</t>
  </si>
  <si>
    <t>Year</t>
  </si>
  <si>
    <t>Productivity gain / year:</t>
  </si>
  <si>
    <t>Growth:</t>
  </si>
  <si>
    <t>Current Year:</t>
  </si>
  <si>
    <t>COGS currenty Year ($m):</t>
  </si>
  <si>
    <t>Investments requried: ($m):</t>
  </si>
  <si>
    <t>Investments ($m)</t>
  </si>
  <si>
    <t>Year:</t>
  </si>
  <si>
    <t>FTE requried:</t>
  </si>
  <si>
    <t>FTE cost / year ($k):</t>
  </si>
  <si>
    <t>add. Depreciation ($k)</t>
  </si>
  <si>
    <t>add. FTE ($k)</t>
  </si>
  <si>
    <t>Growth estimation</t>
  </si>
  <si>
    <t>COGS impact (%)</t>
  </si>
  <si>
    <t>add. FTE (#)</t>
  </si>
  <si>
    <t>add. Cost total ($k)</t>
  </si>
  <si>
    <t>Depreciation (years):</t>
  </si>
  <si>
    <r>
      <t xml:space="preserve">COGS projection ($m)
</t>
    </r>
    <r>
      <rPr>
        <b/>
        <sz val="10"/>
        <color theme="1"/>
        <rFont val="Corbel"/>
        <family val="2"/>
        <scheme val="minor"/>
      </rPr>
      <t>w/o changes</t>
    </r>
  </si>
  <si>
    <r>
      <rPr>
        <b/>
        <sz val="14"/>
        <color theme="0"/>
        <rFont val="Corbel"/>
        <family val="2"/>
        <scheme val="minor"/>
      </rPr>
      <t>COGS projection ($m)</t>
    </r>
    <r>
      <rPr>
        <b/>
        <sz val="16"/>
        <color theme="0"/>
        <rFont val="Corbel"/>
        <family val="2"/>
        <scheme val="minor"/>
      </rPr>
      <t xml:space="preserve">
</t>
    </r>
    <r>
      <rPr>
        <b/>
        <sz val="10"/>
        <color theme="0"/>
        <rFont val="Corbel"/>
        <family val="2"/>
        <scheme val="minor"/>
      </rPr>
      <t>adjusted</t>
    </r>
  </si>
  <si>
    <t>Capacity Planning (CR)</t>
  </si>
  <si>
    <t>Financial Summary (CR)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</si>
</sst>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 * #,##0.00_ ;_ * \-#,##0.00_ ;_ * &quot;-&quot;??_ ;_ @_ 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"/>
    <numFmt numFmtId="169" formatCode="_-* #,##0\ _€_-;\-* #,##0\ _€_-;_-* &quot;-&quot;??\ _€_-;_-@_-"/>
    <numFmt numFmtId="170" formatCode="#,##0.0"/>
    <numFmt numFmtId="171" formatCode="0.0%"/>
  </numFmts>
  <fonts count="75">
    <font>
      <sz val="11"/>
      <color theme="1"/>
      <name val="Corbel"/>
      <family val="2"/>
      <scheme val="minor"/>
    </font>
    <font>
      <sz val="11"/>
      <color theme="1"/>
      <name val="Corbel"/>
      <family val="2"/>
      <scheme val="minor"/>
    </font>
    <font>
      <b/>
      <sz val="18"/>
      <color theme="3"/>
      <name val="Corbel"/>
      <family val="2"/>
      <scheme val="major"/>
    </font>
    <font>
      <b/>
      <sz val="15"/>
      <color theme="3"/>
      <name val="Corbel"/>
      <family val="2"/>
      <scheme val="minor"/>
    </font>
    <font>
      <b/>
      <sz val="13"/>
      <color theme="3"/>
      <name val="Corbel"/>
      <family val="2"/>
      <scheme val="minor"/>
    </font>
    <font>
      <b/>
      <sz val="11"/>
      <color theme="3"/>
      <name val="Corbel"/>
      <family val="2"/>
      <scheme val="minor"/>
    </font>
    <font>
      <sz val="11"/>
      <color rgb="FF006100"/>
      <name val="Corbel"/>
      <family val="2"/>
      <scheme val="minor"/>
    </font>
    <font>
      <sz val="11"/>
      <color rgb="FF9C0006"/>
      <name val="Corbel"/>
      <family val="2"/>
      <scheme val="minor"/>
    </font>
    <font>
      <sz val="11"/>
      <color rgb="FF9C6500"/>
      <name val="Corbel"/>
      <family val="2"/>
      <scheme val="minor"/>
    </font>
    <font>
      <sz val="11"/>
      <color rgb="FF3F3F76"/>
      <name val="Corbel"/>
      <family val="2"/>
      <scheme val="minor"/>
    </font>
    <font>
      <b/>
      <sz val="11"/>
      <color rgb="FF3F3F3F"/>
      <name val="Corbel"/>
      <family val="2"/>
      <scheme val="minor"/>
    </font>
    <font>
      <b/>
      <sz val="11"/>
      <color rgb="FFFA7D00"/>
      <name val="Corbel"/>
      <family val="2"/>
      <scheme val="minor"/>
    </font>
    <font>
      <sz val="11"/>
      <color rgb="FFFA7D00"/>
      <name val="Corbel"/>
      <family val="2"/>
      <scheme val="minor"/>
    </font>
    <font>
      <b/>
      <sz val="11"/>
      <color theme="0"/>
      <name val="Corbel"/>
      <family val="2"/>
      <scheme val="minor"/>
    </font>
    <font>
      <sz val="11"/>
      <color rgb="FFFF0000"/>
      <name val="Corbel"/>
      <family val="2"/>
      <scheme val="minor"/>
    </font>
    <font>
      <i/>
      <sz val="11"/>
      <color rgb="FF7F7F7F"/>
      <name val="Corbel"/>
      <family val="2"/>
      <scheme val="minor"/>
    </font>
    <font>
      <b/>
      <sz val="11"/>
      <color theme="1"/>
      <name val="Corbel"/>
      <family val="2"/>
      <scheme val="minor"/>
    </font>
    <font>
      <sz val="11"/>
      <color theme="0"/>
      <name val="Corbel"/>
      <family val="2"/>
      <scheme val="minor"/>
    </font>
    <font>
      <i/>
      <sz val="9"/>
      <color theme="1"/>
      <name val="Corbel"/>
      <family val="2"/>
      <scheme val="minor"/>
    </font>
    <font>
      <sz val="8"/>
      <color theme="1"/>
      <name val="Corbel"/>
      <family val="2"/>
      <scheme val="minor"/>
    </font>
    <font>
      <b/>
      <sz val="8"/>
      <color indexed="12"/>
      <name val="Corbel"/>
      <family val="2"/>
      <scheme val="minor"/>
    </font>
    <font>
      <b/>
      <sz val="11"/>
      <color rgb="FF329664"/>
      <name val="Corbel"/>
      <family val="2"/>
      <scheme val="minor"/>
    </font>
    <font>
      <b/>
      <sz val="11"/>
      <color rgb="FF0000C0"/>
      <name val="Corbel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2"/>
      <name val="宋体"/>
      <charset val="134"/>
    </font>
    <font>
      <sz val="10"/>
      <color theme="1"/>
      <name val="Arial"/>
      <family val="2"/>
    </font>
    <font>
      <sz val="12"/>
      <color theme="1"/>
      <name val="Corbel"/>
      <family val="2"/>
      <scheme val="minor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10"/>
      <color theme="1"/>
      <name val="Tahoma"/>
      <family val="2"/>
    </font>
    <font>
      <u/>
      <sz val="10"/>
      <color indexed="12"/>
      <name val="Arial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0"/>
      <name val="Times New Roman"/>
      <family val="1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u/>
      <sz val="11"/>
      <color theme="10"/>
      <name val="Corbel"/>
      <family val="2"/>
      <scheme val="minor"/>
    </font>
    <font>
      <u/>
      <sz val="11"/>
      <color theme="11"/>
      <name val="Corbel"/>
      <family val="2"/>
      <scheme val="minor"/>
    </font>
    <font>
      <b/>
      <sz val="30"/>
      <color theme="1"/>
      <name val="Corbel"/>
      <family val="2"/>
      <scheme val="minor"/>
    </font>
    <font>
      <b/>
      <sz val="18"/>
      <color theme="1"/>
      <name val="Corbel"/>
      <family val="2"/>
      <scheme val="minor"/>
    </font>
    <font>
      <b/>
      <sz val="15"/>
      <color theme="1"/>
      <name val="Corbel"/>
      <family val="2"/>
      <scheme val="minor"/>
    </font>
    <font>
      <b/>
      <sz val="25"/>
      <color theme="1"/>
      <name val="Corbel"/>
      <family val="2"/>
      <scheme val="minor"/>
    </font>
    <font>
      <b/>
      <sz val="12"/>
      <color theme="9" tint="-0.499984740745262"/>
      <name val="Corbel"/>
      <family val="2"/>
      <scheme val="minor"/>
    </font>
    <font>
      <sz val="12"/>
      <color theme="1" tint="0.499984740745262"/>
      <name val="Corbel"/>
      <family val="2"/>
      <scheme val="minor"/>
    </font>
    <font>
      <sz val="12"/>
      <name val="Corbel"/>
      <family val="2"/>
      <scheme val="minor"/>
    </font>
    <font>
      <sz val="11"/>
      <color theme="2" tint="-0.499984740745262"/>
      <name val="Corbel"/>
      <family val="2"/>
      <scheme val="minor"/>
    </font>
    <font>
      <b/>
      <sz val="12"/>
      <color theme="0" tint="-0.499984740745262"/>
      <name val="Corbel"/>
      <family val="2"/>
      <scheme val="minor"/>
    </font>
    <font>
      <b/>
      <sz val="12"/>
      <color theme="4" tint="-0.499984740745262"/>
      <name val="Corbel"/>
      <family val="2"/>
      <scheme val="minor"/>
    </font>
    <font>
      <sz val="11"/>
      <name val="Corbel"/>
      <family val="2"/>
      <scheme val="minor"/>
    </font>
    <font>
      <b/>
      <sz val="11"/>
      <color theme="4" tint="-0.499984740745262"/>
      <name val="Corbel"/>
      <family val="2"/>
      <scheme val="minor"/>
    </font>
    <font>
      <b/>
      <sz val="12"/>
      <name val="Corbel"/>
      <family val="2"/>
      <scheme val="minor"/>
    </font>
    <font>
      <sz val="11"/>
      <color theme="0" tint="-0.34998626667073579"/>
      <name val="Corbel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0"/>
      <name val="Corbel"/>
      <family val="2"/>
      <scheme val="minor"/>
    </font>
    <font>
      <b/>
      <sz val="14"/>
      <color theme="0"/>
      <name val="Corbel"/>
      <family val="2"/>
      <scheme val="minor"/>
    </font>
    <font>
      <b/>
      <sz val="14"/>
      <color theme="1"/>
      <name val="Corbel"/>
      <family val="2"/>
      <scheme val="minor"/>
    </font>
    <font>
      <b/>
      <sz val="16"/>
      <color theme="0"/>
      <name val="Corbel"/>
      <family val="2"/>
      <scheme val="minor"/>
    </font>
    <font>
      <sz val="14"/>
      <color theme="1"/>
      <name val="Corbel"/>
      <family val="2"/>
      <scheme val="minor"/>
    </font>
    <font>
      <sz val="14"/>
      <color theme="0"/>
      <name val="Corbel"/>
      <family val="2"/>
      <scheme val="minor"/>
    </font>
    <font>
      <b/>
      <sz val="16"/>
      <color theme="1"/>
      <name val="Corbel"/>
      <family val="2"/>
      <scheme val="minor"/>
    </font>
    <font>
      <b/>
      <sz val="10"/>
      <color theme="1"/>
      <name val="Corbel"/>
      <family val="2"/>
      <scheme val="minor"/>
    </font>
    <font>
      <b/>
      <sz val="10"/>
      <color theme="0"/>
      <name val="Corbel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E5F2FF"/>
        <bgColor indexed="64"/>
      </patternFill>
    </fill>
    <fill>
      <patternFill patternType="solid">
        <fgColor rgb="FFFFFACD"/>
        <bgColor indexed="64"/>
      </patternFill>
    </fill>
    <fill>
      <patternFill patternType="lightTrellis">
        <fgColor rgb="FFAFAFAF"/>
        <bgColor rgb="FFEBEBEB"/>
      </patternFill>
    </fill>
    <fill>
      <patternFill patternType="solid">
        <fgColor rgb="FFEBEBEB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49" fillId="0" borderId="0" applyNumberFormat="0" applyFill="0" applyBorder="0" applyAlignment="0" applyProtection="0"/>
    <xf numFmtId="0" fontId="1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66" fontId="26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1" fillId="15" borderId="0" applyNumberFormat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" fillId="34" borderId="10">
      <alignment horizontal="left" vertical="center"/>
    </xf>
    <xf numFmtId="0" fontId="16" fillId="35" borderId="10">
      <alignment horizontal="left" vertical="center"/>
    </xf>
    <xf numFmtId="0" fontId="16" fillId="36" borderId="10">
      <alignment horizontal="left" vertical="center"/>
    </xf>
    <xf numFmtId="0" fontId="18" fillId="34" borderId="10">
      <alignment horizontal="center" vertical="center"/>
    </xf>
    <xf numFmtId="0" fontId="1" fillId="34" borderId="10">
      <alignment horizontal="center" vertical="center"/>
    </xf>
    <xf numFmtId="0" fontId="16" fillId="35" borderId="10">
      <alignment horizontal="center" vertical="center"/>
    </xf>
    <xf numFmtId="0" fontId="16" fillId="36" borderId="10">
      <alignment horizontal="center" vertical="center"/>
    </xf>
    <xf numFmtId="0" fontId="18" fillId="34" borderId="10">
      <alignment horizontal="center" vertical="center"/>
    </xf>
    <xf numFmtId="0" fontId="19" fillId="0" borderId="10">
      <alignment horizontal="right" vertical="center"/>
    </xf>
    <xf numFmtId="0" fontId="19" fillId="37" borderId="10">
      <alignment horizontal="right" vertical="center"/>
    </xf>
    <xf numFmtId="0" fontId="19" fillId="0" borderId="10">
      <alignment horizontal="center" vertical="center"/>
    </xf>
    <xf numFmtId="0" fontId="18" fillId="35" borderId="10"/>
    <xf numFmtId="0" fontId="18" fillId="0" borderId="10">
      <alignment horizontal="center" vertical="center" wrapText="1"/>
    </xf>
    <xf numFmtId="0" fontId="18" fillId="36" borderId="10"/>
    <xf numFmtId="0" fontId="1" fillId="0" borderId="10">
      <alignment horizontal="left" vertical="center"/>
    </xf>
    <xf numFmtId="0" fontId="1" fillId="0" borderId="10">
      <alignment horizontal="left" vertical="top"/>
    </xf>
    <xf numFmtId="0" fontId="1" fillId="34" borderId="10">
      <alignment horizontal="center" vertical="center"/>
    </xf>
    <xf numFmtId="0" fontId="1" fillId="34" borderId="10">
      <alignment horizontal="left" vertical="center"/>
    </xf>
    <xf numFmtId="0" fontId="19" fillId="0" borderId="10">
      <alignment horizontal="right" vertical="center"/>
    </xf>
    <xf numFmtId="0" fontId="19" fillId="0" borderId="10">
      <alignment horizontal="right" vertical="center"/>
    </xf>
    <xf numFmtId="0" fontId="20" fillId="34" borderId="10">
      <alignment horizontal="left" vertical="center" indent="1"/>
    </xf>
    <xf numFmtId="0" fontId="1" fillId="38" borderId="10"/>
    <xf numFmtId="0" fontId="21" fillId="0" borderId="10"/>
    <xf numFmtId="0" fontId="22" fillId="0" borderId="10"/>
    <xf numFmtId="0" fontId="19" fillId="39" borderId="10"/>
    <xf numFmtId="0" fontId="19" fillId="40" borderId="10"/>
    <xf numFmtId="0" fontId="23" fillId="0" borderId="0"/>
    <xf numFmtId="0" fontId="23" fillId="0" borderId="0"/>
    <xf numFmtId="0" fontId="23" fillId="0" borderId="0"/>
    <xf numFmtId="165" fontId="1" fillId="0" borderId="0" applyFont="0" applyFill="0" applyBorder="0" applyAlignment="0" applyProtection="0"/>
    <xf numFmtId="0" fontId="25" fillId="0" borderId="0"/>
    <xf numFmtId="0" fontId="1" fillId="0" borderId="0"/>
    <xf numFmtId="0" fontId="1" fillId="0" borderId="0">
      <alignment vertical="center"/>
    </xf>
    <xf numFmtId="0" fontId="26" fillId="0" borderId="0"/>
    <xf numFmtId="166" fontId="23" fillId="0" borderId="0" applyFont="0" applyFill="0" applyBorder="0" applyAlignment="0" applyProtection="0"/>
    <xf numFmtId="0" fontId="26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23" fillId="0" borderId="0"/>
    <xf numFmtId="0" fontId="27" fillId="0" borderId="0"/>
    <xf numFmtId="0" fontId="23" fillId="0" borderId="0"/>
    <xf numFmtId="164" fontId="28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4" fillId="0" borderId="0" applyFont="0" applyFill="0" applyBorder="0" applyAlignment="0" applyProtection="0"/>
    <xf numFmtId="0" fontId="29" fillId="0" borderId="11">
      <alignment horizontal="left"/>
      <protection hidden="1"/>
    </xf>
    <xf numFmtId="0" fontId="23" fillId="0" borderId="0"/>
    <xf numFmtId="0" fontId="23" fillId="0" borderId="0"/>
    <xf numFmtId="0" fontId="23" fillId="0" borderId="0" applyAlignment="0">
      <alignment vertical="center"/>
    </xf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30" fillId="0" borderId="0"/>
    <xf numFmtId="0" fontId="23" fillId="0" borderId="0"/>
    <xf numFmtId="0" fontId="26" fillId="0" borderId="0"/>
    <xf numFmtId="166" fontId="1" fillId="0" borderId="0" applyFont="0" applyFill="0" applyBorder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1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1" fillId="0" borderId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52" borderId="0" applyNumberFormat="0" applyBorder="0" applyAlignment="0" applyProtection="0"/>
    <xf numFmtId="0" fontId="32" fillId="53" borderId="0" applyNumberFormat="0" applyBorder="0" applyAlignment="0" applyProtection="0"/>
    <xf numFmtId="0" fontId="32" fillId="54" borderId="0" applyNumberFormat="0" applyBorder="0" applyAlignment="0" applyProtection="0"/>
    <xf numFmtId="165" fontId="1" fillId="0" borderId="0" applyFont="0" applyFill="0" applyBorder="0" applyAlignment="0" applyProtection="0"/>
    <xf numFmtId="166" fontId="23" fillId="0" borderId="0" applyFont="0" applyFill="0" applyBorder="0" applyAlignment="0" applyProtection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52" borderId="0" applyNumberFormat="0" applyBorder="0" applyAlignment="0" applyProtection="0"/>
    <xf numFmtId="0" fontId="32" fillId="53" borderId="0" applyNumberFormat="0" applyBorder="0" applyAlignment="0" applyProtection="0"/>
    <xf numFmtId="0" fontId="32" fillId="54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33" fillId="0" borderId="0" applyNumberFormat="0" applyFill="0" applyBorder="0" applyAlignment="0" applyProtection="0"/>
    <xf numFmtId="0" fontId="34" fillId="55" borderId="12" applyNumberFormat="0" applyAlignment="0" applyProtection="0"/>
    <xf numFmtId="0" fontId="35" fillId="0" borderId="13" applyNumberFormat="0" applyFill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8" fillId="56" borderId="14" applyNumberFormat="0" applyFon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37" fillId="46" borderId="12" applyNumberFormat="0" applyAlignment="0" applyProtection="0"/>
    <xf numFmtId="0" fontId="38" fillId="42" borderId="0" applyNumberFormat="0" applyBorder="0" applyAlignment="0" applyProtection="0"/>
    <xf numFmtId="0" fontId="39" fillId="5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40" fillId="43" borderId="0" applyNumberFormat="0" applyBorder="0" applyAlignment="0" applyProtection="0"/>
    <xf numFmtId="0" fontId="41" fillId="55" borderId="15" applyNumberFormat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6" applyNumberFormat="0" applyFill="0" applyAlignment="0" applyProtection="0"/>
    <xf numFmtId="0" fontId="45" fillId="0" borderId="17" applyNumberFormat="0" applyFill="0" applyAlignment="0" applyProtection="0"/>
    <xf numFmtId="0" fontId="46" fillId="0" borderId="18" applyNumberFormat="0" applyFill="0" applyAlignment="0" applyProtection="0"/>
    <xf numFmtId="0" fontId="46" fillId="0" borderId="0" applyNumberFormat="0" applyFill="0" applyBorder="0" applyAlignment="0" applyProtection="0"/>
    <xf numFmtId="0" fontId="47" fillId="58" borderId="19" applyNumberFormat="0" applyAlignment="0" applyProtection="0"/>
    <xf numFmtId="44" fontId="1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1" fillId="0" borderId="0"/>
    <xf numFmtId="0" fontId="1" fillId="0" borderId="0"/>
    <xf numFmtId="0" fontId="27" fillId="0" borderId="0"/>
    <xf numFmtId="0" fontId="48" fillId="0" borderId="0" applyNumberFormat="0" applyFill="0" applyBorder="0" applyAlignment="0" applyProtection="0"/>
    <xf numFmtId="0" fontId="23" fillId="0" borderId="0"/>
    <xf numFmtId="0" fontId="48" fillId="0" borderId="0" applyNumberFormat="0" applyFill="0" applyBorder="0" applyAlignment="0" applyProtection="0"/>
    <xf numFmtId="0" fontId="17" fillId="29" borderId="0" applyNumberFormat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4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9" fillId="57" borderId="0" applyNumberFormat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" fillId="0" borderId="0"/>
    <xf numFmtId="0" fontId="48" fillId="0" borderId="0" applyNumberFormat="0" applyFill="0" applyBorder="0" applyAlignment="0" applyProtection="0"/>
    <xf numFmtId="167" fontId="26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6" fillId="0" borderId="0"/>
    <xf numFmtId="166" fontId="23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67" fontId="1" fillId="0" borderId="0" applyFont="0" applyFill="0" applyBorder="0" applyAlignment="0" applyProtection="0"/>
    <xf numFmtId="0" fontId="48" fillId="0" borderId="0" applyNumberFormat="0" applyFill="0" applyBorder="0" applyAlignment="0" applyProtection="0"/>
    <xf numFmtId="167" fontId="1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64" fontId="23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23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9">
    <xf numFmtId="0" fontId="0" fillId="0" borderId="0" xfId="0"/>
    <xf numFmtId="17" fontId="16" fillId="33" borderId="10" xfId="0" applyNumberFormat="1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10" xfId="0" applyBorder="1" applyAlignment="1">
      <alignment horizontal="center"/>
    </xf>
    <xf numFmtId="1" fontId="0" fillId="0" borderId="10" xfId="0" applyNumberFormat="1" applyBorder="1" applyAlignment="1">
      <alignment horizontal="center"/>
    </xf>
    <xf numFmtId="17" fontId="0" fillId="0" borderId="0" xfId="0" applyNumberFormat="1"/>
    <xf numFmtId="0" fontId="16" fillId="0" borderId="0" xfId="0" applyFont="1"/>
    <xf numFmtId="0" fontId="0" fillId="59" borderId="0" xfId="0" applyFill="1"/>
    <xf numFmtId="3" fontId="0" fillId="0" borderId="10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50" fillId="0" borderId="0" xfId="0" applyFont="1"/>
    <xf numFmtId="0" fontId="0" fillId="0" borderId="0" xfId="0" applyAlignment="1">
      <alignment horizontal="left" indent="1"/>
    </xf>
    <xf numFmtId="0" fontId="0" fillId="0" borderId="0" xfId="0" applyAlignment="1">
      <alignment horizontal="center" vertical="center"/>
    </xf>
    <xf numFmtId="0" fontId="0" fillId="33" borderId="0" xfId="0" applyFill="1"/>
    <xf numFmtId="0" fontId="51" fillId="0" borderId="0" xfId="0" applyFont="1"/>
    <xf numFmtId="0" fontId="52" fillId="60" borderId="0" xfId="0" applyFont="1" applyFill="1" applyAlignment="1" applyProtection="1">
      <alignment horizontal="left"/>
      <protection locked="0"/>
    </xf>
    <xf numFmtId="0" fontId="16" fillId="61" borderId="0" xfId="0" applyFont="1" applyFill="1" applyAlignment="1">
      <alignment horizontal="center" vertical="center"/>
    </xf>
    <xf numFmtId="0" fontId="16" fillId="62" borderId="0" xfId="0" applyFont="1" applyFill="1" applyAlignment="1">
      <alignment horizontal="center" vertical="center"/>
    </xf>
    <xf numFmtId="0" fontId="16" fillId="63" borderId="0" xfId="0" applyFont="1" applyFill="1" applyAlignment="1">
      <alignment horizontal="center" vertical="center"/>
    </xf>
    <xf numFmtId="0" fontId="16" fillId="64" borderId="0" xfId="0" applyFont="1" applyFill="1" applyAlignment="1">
      <alignment horizontal="center" vertical="center"/>
    </xf>
    <xf numFmtId="0" fontId="53" fillId="60" borderId="0" xfId="0" applyFont="1" applyFill="1" applyAlignment="1" applyProtection="1">
      <alignment horizontal="left"/>
      <protection locked="0"/>
    </xf>
    <xf numFmtId="0" fontId="0" fillId="65" borderId="0" xfId="0" applyFill="1"/>
    <xf numFmtId="0" fontId="54" fillId="65" borderId="0" xfId="0" applyFont="1" applyFill="1" applyAlignment="1">
      <alignment horizontal="center"/>
    </xf>
    <xf numFmtId="9" fontId="0" fillId="65" borderId="0" xfId="0" applyNumberFormat="1" applyFill="1" applyAlignment="1">
      <alignment horizontal="center"/>
    </xf>
    <xf numFmtId="0" fontId="0" fillId="33" borderId="0" xfId="0" applyFill="1" applyAlignment="1">
      <alignment horizontal="left" indent="1"/>
    </xf>
    <xf numFmtId="0" fontId="53" fillId="33" borderId="0" xfId="0" applyFont="1" applyFill="1" applyAlignment="1">
      <alignment horizontal="left"/>
    </xf>
    <xf numFmtId="0" fontId="27" fillId="66" borderId="20" xfId="0" applyFont="1" applyFill="1" applyBorder="1" applyAlignment="1">
      <alignment horizontal="center" vertical="center" wrapText="1"/>
    </xf>
    <xf numFmtId="0" fontId="27" fillId="66" borderId="10" xfId="0" applyFont="1" applyFill="1" applyBorder="1" applyAlignment="1">
      <alignment horizontal="center" vertical="center" wrapText="1"/>
    </xf>
    <xf numFmtId="0" fontId="27" fillId="66" borderId="10" xfId="0" applyFont="1" applyFill="1" applyBorder="1" applyAlignment="1">
      <alignment horizontal="left" vertical="center" wrapText="1"/>
    </xf>
    <xf numFmtId="0" fontId="56" fillId="66" borderId="10" xfId="0" applyFont="1" applyFill="1" applyBorder="1" applyAlignment="1">
      <alignment horizontal="center" vertical="center" wrapText="1"/>
    </xf>
    <xf numFmtId="0" fontId="57" fillId="33" borderId="0" xfId="0" applyFont="1" applyFill="1" applyAlignment="1">
      <alignment horizontal="left" vertical="center" wrapText="1"/>
    </xf>
    <xf numFmtId="0" fontId="0" fillId="33" borderId="0" xfId="0" applyFill="1" applyAlignment="1">
      <alignment vertical="center" wrapText="1"/>
    </xf>
    <xf numFmtId="0" fontId="0" fillId="0" borderId="0" xfId="0" applyAlignment="1">
      <alignment vertical="center"/>
    </xf>
    <xf numFmtId="3" fontId="0" fillId="0" borderId="10" xfId="320" applyNumberFormat="1" applyFont="1" applyBorder="1" applyAlignment="1">
      <alignment horizontal="center"/>
    </xf>
    <xf numFmtId="0" fontId="0" fillId="60" borderId="10" xfId="0" applyFill="1" applyBorder="1" applyAlignment="1" applyProtection="1">
      <alignment horizontal="left" vertical="center"/>
      <protection locked="0"/>
    </xf>
    <xf numFmtId="9" fontId="0" fillId="60" borderId="10" xfId="320" applyFont="1" applyFill="1" applyBorder="1" applyAlignment="1" applyProtection="1">
      <alignment horizontal="center" vertical="center" wrapText="1"/>
      <protection locked="0"/>
    </xf>
    <xf numFmtId="3" fontId="0" fillId="60" borderId="10" xfId="0" applyNumberFormat="1" applyFill="1" applyBorder="1" applyAlignment="1" applyProtection="1">
      <alignment horizontal="center" vertical="center" wrapText="1"/>
      <protection locked="0"/>
    </xf>
    <xf numFmtId="168" fontId="58" fillId="60" borderId="10" xfId="0" applyNumberFormat="1" applyFont="1" applyFill="1" applyBorder="1" applyAlignment="1" applyProtection="1">
      <alignment horizontal="center" vertical="center" wrapText="1"/>
      <protection locked="0"/>
    </xf>
    <xf numFmtId="0" fontId="59" fillId="60" borderId="10" xfId="0" applyFont="1" applyFill="1" applyBorder="1" applyAlignment="1" applyProtection="1">
      <alignment horizontal="left" vertical="center" wrapText="1" indent="1"/>
      <protection locked="0"/>
    </xf>
    <xf numFmtId="3" fontId="60" fillId="60" borderId="10" xfId="0" applyNumberFormat="1" applyFont="1" applyFill="1" applyBorder="1" applyAlignment="1" applyProtection="1">
      <alignment horizontal="center" vertical="center" wrapText="1"/>
      <protection locked="0"/>
    </xf>
    <xf numFmtId="3" fontId="0" fillId="67" borderId="10" xfId="0" applyNumberFormat="1" applyFill="1" applyBorder="1" applyAlignment="1">
      <alignment horizontal="center" vertical="center" wrapText="1"/>
    </xf>
    <xf numFmtId="3" fontId="60" fillId="67" borderId="10" xfId="0" applyNumberFormat="1" applyFont="1" applyFill="1" applyBorder="1" applyAlignment="1">
      <alignment horizontal="center" vertical="center" wrapText="1"/>
    </xf>
    <xf numFmtId="9" fontId="17" fillId="33" borderId="0" xfId="320" applyFont="1" applyFill="1" applyBorder="1" applyAlignment="1">
      <alignment horizontal="left"/>
    </xf>
    <xf numFmtId="9" fontId="0" fillId="33" borderId="0" xfId="320" applyFont="1" applyFill="1" applyBorder="1" applyAlignment="1">
      <alignment horizontal="center"/>
    </xf>
    <xf numFmtId="0" fontId="59" fillId="60" borderId="10" xfId="0" applyFont="1" applyFill="1" applyBorder="1" applyAlignment="1" applyProtection="1">
      <alignment horizontal="left" indent="1"/>
      <protection locked="0"/>
    </xf>
    <xf numFmtId="9" fontId="0" fillId="0" borderId="0" xfId="320" applyFont="1" applyBorder="1" applyAlignment="1">
      <alignment horizontal="center"/>
    </xf>
    <xf numFmtId="0" fontId="0" fillId="33" borderId="0" xfId="0" applyFill="1" applyAlignment="1">
      <alignment horizontal="center"/>
    </xf>
    <xf numFmtId="0" fontId="0" fillId="33" borderId="0" xfId="0" applyFill="1" applyAlignment="1">
      <alignment horizontal="center" vertical="center"/>
    </xf>
    <xf numFmtId="9" fontId="57" fillId="33" borderId="0" xfId="320" applyFont="1" applyFill="1" applyBorder="1" applyAlignment="1">
      <alignment horizontal="left"/>
    </xf>
    <xf numFmtId="1" fontId="54" fillId="65" borderId="0" xfId="0" applyNumberFormat="1" applyFont="1" applyFill="1" applyAlignment="1">
      <alignment horizontal="center"/>
    </xf>
    <xf numFmtId="0" fontId="61" fillId="33" borderId="0" xfId="0" applyFont="1" applyFill="1"/>
    <xf numFmtId="0" fontId="61" fillId="33" borderId="0" xfId="0" applyFont="1" applyFill="1" applyAlignment="1">
      <alignment horizontal="center" vertical="center"/>
    </xf>
    <xf numFmtId="0" fontId="52" fillId="65" borderId="0" xfId="0" applyFont="1" applyFill="1" applyAlignment="1">
      <alignment horizontal="left"/>
    </xf>
    <xf numFmtId="0" fontId="0" fillId="65" borderId="0" xfId="0" applyFill="1" applyAlignment="1">
      <alignment horizontal="center"/>
    </xf>
    <xf numFmtId="1" fontId="54" fillId="65" borderId="0" xfId="0" applyNumberFormat="1" applyFont="1" applyFill="1" applyAlignment="1">
      <alignment horizontal="right"/>
    </xf>
    <xf numFmtId="9" fontId="62" fillId="60" borderId="0" xfId="0" applyNumberFormat="1" applyFont="1" applyFill="1" applyAlignment="1" applyProtection="1">
      <alignment horizontal="center"/>
      <protection locked="0"/>
    </xf>
    <xf numFmtId="169" fontId="62" fillId="60" borderId="0" xfId="321" applyNumberFormat="1" applyFont="1" applyFill="1" applyAlignment="1" applyProtection="1">
      <protection locked="0"/>
    </xf>
    <xf numFmtId="17" fontId="61" fillId="33" borderId="0" xfId="0" applyNumberFormat="1" applyFont="1" applyFill="1"/>
    <xf numFmtId="17" fontId="61" fillId="33" borderId="0" xfId="0" applyNumberFormat="1" applyFont="1" applyFill="1" applyAlignment="1">
      <alignment horizontal="center" vertical="center"/>
    </xf>
    <xf numFmtId="17" fontId="0" fillId="33" borderId="0" xfId="0" applyNumberFormat="1" applyFill="1" applyAlignment="1">
      <alignment horizontal="center"/>
    </xf>
    <xf numFmtId="17" fontId="63" fillId="33" borderId="0" xfId="0" applyNumberFormat="1" applyFont="1" applyFill="1" applyAlignment="1">
      <alignment horizontal="center"/>
    </xf>
    <xf numFmtId="17" fontId="0" fillId="33" borderId="0" xfId="0" applyNumberFormat="1" applyFill="1"/>
    <xf numFmtId="0" fontId="0" fillId="0" borderId="10" xfId="0" applyBorder="1" applyAlignment="1">
      <alignment horizontal="left" vertical="center"/>
    </xf>
    <xf numFmtId="9" fontId="0" fillId="0" borderId="10" xfId="320" applyFont="1" applyFill="1" applyBorder="1" applyAlignment="1">
      <alignment horizontal="center" vertical="center" wrapText="1"/>
    </xf>
    <xf numFmtId="3" fontId="0" fillId="0" borderId="10" xfId="0" applyNumberFormat="1" applyBorder="1" applyAlignment="1">
      <alignment horizontal="center" vertical="center" wrapText="1"/>
    </xf>
    <xf numFmtId="0" fontId="0" fillId="33" borderId="0" xfId="0" applyFill="1" applyAlignment="1">
      <alignment wrapText="1"/>
    </xf>
    <xf numFmtId="3" fontId="60" fillId="0" borderId="10" xfId="0" applyNumberFormat="1" applyFont="1" applyBorder="1" applyAlignment="1">
      <alignment horizontal="center" vertical="center" wrapText="1"/>
    </xf>
    <xf numFmtId="0" fontId="0" fillId="33" borderId="0" xfId="0" applyFill="1" applyAlignment="1">
      <alignment horizontal="left"/>
    </xf>
    <xf numFmtId="3" fontId="0" fillId="33" borderId="0" xfId="0" applyNumberFormat="1" applyFill="1" applyAlignment="1">
      <alignment horizontal="center" vertical="center" wrapText="1"/>
    </xf>
    <xf numFmtId="0" fontId="61" fillId="33" borderId="0" xfId="0" applyFont="1" applyFill="1" applyAlignment="1">
      <alignment horizontal="left" indent="1"/>
    </xf>
    <xf numFmtId="3" fontId="0" fillId="33" borderId="0" xfId="0" applyNumberFormat="1" applyFill="1" applyAlignment="1">
      <alignment horizontal="center"/>
    </xf>
    <xf numFmtId="3" fontId="60" fillId="33" borderId="0" xfId="0" applyNumberFormat="1" applyFont="1" applyFill="1" applyAlignment="1">
      <alignment horizontal="center"/>
    </xf>
    <xf numFmtId="3" fontId="60" fillId="33" borderId="0" xfId="0" applyNumberFormat="1" applyFont="1" applyFill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59" fillId="33" borderId="0" xfId="0" applyFont="1" applyFill="1" applyAlignment="1">
      <alignment horizontal="left" vertical="center" wrapText="1" indent="1"/>
    </xf>
    <xf numFmtId="0" fontId="59" fillId="33" borderId="0" xfId="0" applyFont="1" applyFill="1" applyAlignment="1">
      <alignment horizontal="center" vertical="center" wrapText="1"/>
    </xf>
    <xf numFmtId="3" fontId="0" fillId="0" borderId="0" xfId="0" applyNumberFormat="1" applyAlignment="1">
      <alignment horizontal="center"/>
    </xf>
    <xf numFmtId="9" fontId="0" fillId="0" borderId="0" xfId="320" applyFont="1" applyBorder="1" applyAlignment="1">
      <alignment horizontal="center" vertical="center" wrapText="1"/>
    </xf>
    <xf numFmtId="9" fontId="0" fillId="0" borderId="0" xfId="320" applyFont="1" applyAlignment="1">
      <alignment vertical="center"/>
    </xf>
    <xf numFmtId="0" fontId="69" fillId="69" borderId="0" xfId="0" applyFont="1" applyFill="1" applyAlignment="1">
      <alignment vertical="center"/>
    </xf>
    <xf numFmtId="0" fontId="69" fillId="69" borderId="0" xfId="0" applyFont="1" applyFill="1" applyAlignment="1">
      <alignment horizontal="center" vertical="center"/>
    </xf>
    <xf numFmtId="0" fontId="69" fillId="71" borderId="0" xfId="0" applyFont="1" applyFill="1" applyAlignment="1">
      <alignment horizontal="center" vertical="center"/>
    </xf>
    <xf numFmtId="0" fontId="70" fillId="70" borderId="0" xfId="0" applyFont="1" applyFill="1" applyAlignment="1">
      <alignment vertical="center"/>
    </xf>
    <xf numFmtId="9" fontId="70" fillId="70" borderId="0" xfId="320" applyFont="1" applyFill="1" applyAlignment="1">
      <alignment vertical="center"/>
    </xf>
    <xf numFmtId="9" fontId="70" fillId="70" borderId="0" xfId="320" applyFont="1" applyFill="1" applyAlignment="1">
      <alignment horizontal="center" vertical="center"/>
    </xf>
    <xf numFmtId="0" fontId="68" fillId="70" borderId="0" xfId="0" applyFont="1" applyFill="1" applyAlignment="1">
      <alignment vertical="center" wrapText="1"/>
    </xf>
    <xf numFmtId="170" fontId="68" fillId="70" borderId="0" xfId="0" applyNumberFormat="1" applyFont="1" applyFill="1" applyAlignment="1">
      <alignment horizontal="center" vertical="center"/>
    </xf>
    <xf numFmtId="0" fontId="70" fillId="72" borderId="0" xfId="0" applyFont="1" applyFill="1" applyAlignment="1">
      <alignment vertical="center"/>
    </xf>
    <xf numFmtId="9" fontId="70" fillId="72" borderId="0" xfId="320" applyFont="1" applyFill="1" applyAlignment="1">
      <alignment vertical="center"/>
    </xf>
    <xf numFmtId="170" fontId="70" fillId="72" borderId="0" xfId="0" applyNumberFormat="1" applyFont="1" applyFill="1" applyAlignment="1">
      <alignment horizontal="center" vertical="center"/>
    </xf>
    <xf numFmtId="0" fontId="68" fillId="72" borderId="0" xfId="0" applyFont="1" applyFill="1" applyAlignment="1">
      <alignment vertical="center"/>
    </xf>
    <xf numFmtId="9" fontId="68" fillId="72" borderId="0" xfId="320" applyFont="1" applyFill="1" applyAlignment="1">
      <alignment vertical="center"/>
    </xf>
    <xf numFmtId="0" fontId="68" fillId="72" borderId="0" xfId="0" applyFont="1" applyFill="1" applyAlignment="1">
      <alignment horizontal="center" vertical="center"/>
    </xf>
    <xf numFmtId="9" fontId="71" fillId="70" borderId="0" xfId="320" applyFont="1" applyFill="1" applyAlignment="1">
      <alignment vertical="center"/>
    </xf>
    <xf numFmtId="170" fontId="70" fillId="70" borderId="0" xfId="0" applyNumberFormat="1" applyFont="1" applyFill="1" applyAlignment="1">
      <alignment horizontal="center" vertical="center"/>
    </xf>
    <xf numFmtId="0" fontId="68" fillId="70" borderId="0" xfId="0" applyFont="1" applyFill="1" applyAlignment="1">
      <alignment vertical="center"/>
    </xf>
    <xf numFmtId="9" fontId="67" fillId="70" borderId="0" xfId="320" applyFont="1" applyFill="1" applyAlignment="1">
      <alignment vertical="center"/>
    </xf>
    <xf numFmtId="0" fontId="68" fillId="70" borderId="0" xfId="0" applyFont="1" applyFill="1" applyAlignment="1">
      <alignment horizontal="center" vertical="center"/>
    </xf>
    <xf numFmtId="0" fontId="69" fillId="71" borderId="0" xfId="0" applyFont="1" applyFill="1" applyAlignment="1">
      <alignment vertical="center"/>
    </xf>
    <xf numFmtId="9" fontId="72" fillId="71" borderId="0" xfId="320" applyFont="1" applyFill="1" applyAlignment="1">
      <alignment vertical="center"/>
    </xf>
    <xf numFmtId="171" fontId="69" fillId="71" borderId="0" xfId="320" applyNumberFormat="1" applyFont="1" applyFill="1" applyAlignment="1">
      <alignment horizontal="center" vertical="center"/>
    </xf>
    <xf numFmtId="0" fontId="66" fillId="69" borderId="0" xfId="0" applyFont="1" applyFill="1" applyAlignment="1">
      <alignment vertical="center"/>
    </xf>
    <xf numFmtId="9" fontId="27" fillId="70" borderId="0" xfId="320" applyFont="1" applyFill="1" applyAlignment="1">
      <alignment horizontal="center" vertical="center"/>
    </xf>
    <xf numFmtId="3" fontId="27" fillId="72" borderId="0" xfId="320" applyNumberFormat="1" applyFont="1" applyFill="1" applyAlignment="1">
      <alignment horizontal="center" vertical="center"/>
    </xf>
    <xf numFmtId="3" fontId="27" fillId="70" borderId="0" xfId="320" applyNumberFormat="1" applyFont="1" applyFill="1" applyAlignment="1">
      <alignment horizontal="center" vertical="center"/>
    </xf>
    <xf numFmtId="0" fontId="69" fillId="71" borderId="0" xfId="0" applyFont="1" applyFill="1" applyAlignment="1">
      <alignment vertical="center" wrapText="1"/>
    </xf>
    <xf numFmtId="170" fontId="69" fillId="71" borderId="0" xfId="320" applyNumberFormat="1" applyFont="1" applyFill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68" borderId="10" xfId="320" applyFont="1" applyFill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24" xfId="0" applyBorder="1" applyAlignment="1">
      <alignment horizontal="center" vertical="center"/>
    </xf>
    <xf numFmtId="0" fontId="0" fillId="60" borderId="10" xfId="0" applyFill="1" applyBorder="1" applyAlignment="1" applyProtection="1">
      <alignment horizontal="center" vertical="center"/>
      <protection locked="0"/>
    </xf>
    <xf numFmtId="9" fontId="0" fillId="60" borderId="10" xfId="320" applyFont="1" applyFill="1" applyBorder="1" applyAlignment="1" applyProtection="1">
      <alignment horizontal="center" vertical="center"/>
      <protection locked="0"/>
    </xf>
    <xf numFmtId="170" fontId="0" fillId="60" borderId="10" xfId="0" applyNumberFormat="1" applyFill="1" applyBorder="1" applyAlignment="1" applyProtection="1">
      <alignment horizontal="center" vertical="center"/>
      <protection locked="0"/>
    </xf>
    <xf numFmtId="0" fontId="55" fillId="33" borderId="21" xfId="0" applyFont="1" applyFill="1" applyBorder="1" applyAlignment="1">
      <alignment horizontal="center"/>
    </xf>
    <xf numFmtId="0" fontId="55" fillId="33" borderId="22" xfId="0" applyFont="1" applyFill="1" applyBorder="1" applyAlignment="1">
      <alignment horizontal="center"/>
    </xf>
    <xf numFmtId="0" fontId="55" fillId="33" borderId="23" xfId="0" applyFont="1" applyFill="1" applyBorder="1" applyAlignment="1">
      <alignment horizontal="center"/>
    </xf>
  </cellXfs>
  <cellStyles count="32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20 % - Accent1" xfId="150" xr:uid="{00000000-0005-0000-0000-000006000000}"/>
    <cellStyle name="20 % - Accent2" xfId="151" xr:uid="{00000000-0005-0000-0000-000007000000}"/>
    <cellStyle name="20 % - Accent3" xfId="152" xr:uid="{00000000-0005-0000-0000-000008000000}"/>
    <cellStyle name="20 % - Accent4" xfId="153" xr:uid="{00000000-0005-0000-0000-000009000000}"/>
    <cellStyle name="20 % - Accent5" xfId="154" xr:uid="{00000000-0005-0000-0000-00000A000000}"/>
    <cellStyle name="20 % - Accent6" xfId="155" xr:uid="{00000000-0005-0000-0000-00000B000000}"/>
    <cellStyle name="20% - Akzent1" xfId="130" xr:uid="{00000000-0005-0000-0000-00000C000000}"/>
    <cellStyle name="20% - Akzent2" xfId="131" xr:uid="{00000000-0005-0000-0000-00000D000000}"/>
    <cellStyle name="20% - Akzent3" xfId="132" xr:uid="{00000000-0005-0000-0000-00000E000000}"/>
    <cellStyle name="20% - Akzent4" xfId="133" xr:uid="{00000000-0005-0000-0000-00000F000000}"/>
    <cellStyle name="20% - Akzent5" xfId="134" xr:uid="{00000000-0005-0000-0000-000010000000}"/>
    <cellStyle name="20% - Akzent6" xfId="135" xr:uid="{00000000-0005-0000-0000-000011000000}"/>
    <cellStyle name="40 % - Akzent1" xfId="20" builtinId="31" customBuiltin="1"/>
    <cellStyle name="40 % - Akzent2" xfId="24" builtinId="35" customBuiltin="1"/>
    <cellStyle name="40 % - Akzent2 2" xfId="49" xr:uid="{00000000-0005-0000-0000-000014000000}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40 % - Accent1" xfId="156" xr:uid="{00000000-0005-0000-0000-000019000000}"/>
    <cellStyle name="40 % - Accent2" xfId="157" xr:uid="{00000000-0005-0000-0000-00001A000000}"/>
    <cellStyle name="40 % - Accent3" xfId="158" xr:uid="{00000000-0005-0000-0000-00001B000000}"/>
    <cellStyle name="40 % - Accent4" xfId="159" xr:uid="{00000000-0005-0000-0000-00001C000000}"/>
    <cellStyle name="40 % - Accent5" xfId="160" xr:uid="{00000000-0005-0000-0000-00001D000000}"/>
    <cellStyle name="40 % - Accent6" xfId="161" xr:uid="{00000000-0005-0000-0000-00001E000000}"/>
    <cellStyle name="40% - Akzent1" xfId="136" xr:uid="{00000000-0005-0000-0000-00001F000000}"/>
    <cellStyle name="40% - Akzent2" xfId="137" xr:uid="{00000000-0005-0000-0000-000020000000}"/>
    <cellStyle name="40% - Akzent3" xfId="138" xr:uid="{00000000-0005-0000-0000-000021000000}"/>
    <cellStyle name="40% - Akzent4" xfId="139" xr:uid="{00000000-0005-0000-0000-000022000000}"/>
    <cellStyle name="40% - Akzent5" xfId="140" xr:uid="{00000000-0005-0000-0000-000023000000}"/>
    <cellStyle name="40% - Akzent6" xfId="141" xr:uid="{00000000-0005-0000-0000-000024000000}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60 % - Accent1" xfId="162" xr:uid="{00000000-0005-0000-0000-00002B000000}"/>
    <cellStyle name="60 % - Accent2" xfId="163" xr:uid="{00000000-0005-0000-0000-00002C000000}"/>
    <cellStyle name="60 % - Accent3" xfId="164" xr:uid="{00000000-0005-0000-0000-00002D000000}"/>
    <cellStyle name="60 % - Accent4" xfId="165" xr:uid="{00000000-0005-0000-0000-00002E000000}"/>
    <cellStyle name="60 % - Accent5" xfId="166" xr:uid="{00000000-0005-0000-0000-00002F000000}"/>
    <cellStyle name="60 % - Accent6" xfId="167" xr:uid="{00000000-0005-0000-0000-000030000000}"/>
    <cellStyle name="60% - Akzent1" xfId="142" xr:uid="{00000000-0005-0000-0000-000031000000}"/>
    <cellStyle name="60% - Akzent2" xfId="143" xr:uid="{00000000-0005-0000-0000-000032000000}"/>
    <cellStyle name="60% - Akzent3" xfId="144" xr:uid="{00000000-0005-0000-0000-000033000000}"/>
    <cellStyle name="60% - Akzent4" xfId="145" xr:uid="{00000000-0005-0000-0000-000034000000}"/>
    <cellStyle name="60% - Akzent5" xfId="146" xr:uid="{00000000-0005-0000-0000-000035000000}"/>
    <cellStyle name="60% - Akzent6" xfId="147" xr:uid="{00000000-0005-0000-0000-000036000000}"/>
    <cellStyle name="Accent1 2" xfId="168" xr:uid="{00000000-0005-0000-0000-000037000000}"/>
    <cellStyle name="Accent2 2" xfId="169" xr:uid="{00000000-0005-0000-0000-000038000000}"/>
    <cellStyle name="Accent6 2" xfId="252" xr:uid="{00000000-0005-0000-0000-000039000000}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Avertissement" xfId="170" xr:uid="{00000000-0005-0000-0000-000041000000}"/>
    <cellStyle name="Berechnung" xfId="11" builtinId="22" customBuiltin="1"/>
    <cellStyle name="Besuchter Hyperlink" xfId="253" builtinId="9" hidden="1"/>
    <cellStyle name="Besuchter Hyperlink" xfId="264" builtinId="9" hidden="1"/>
    <cellStyle name="Besuchter Hyperlink" xfId="278" builtinId="9" hidden="1"/>
    <cellStyle name="Besuchter Hyperlink" xfId="296" builtinId="9" hidden="1"/>
    <cellStyle name="Besuchter Hyperlink" xfId="279" builtinId="9" hidden="1"/>
    <cellStyle name="Besuchter Hyperlink" xfId="301" builtinId="9" hidden="1"/>
    <cellStyle name="Besuchter Hyperlink" xfId="53" builtinId="9" hidden="1"/>
    <cellStyle name="Besuchter Hyperlink" xfId="270" builtinId="9" hidden="1"/>
    <cellStyle name="Besuchter Hyperlink" xfId="257" builtinId="9" hidden="1"/>
    <cellStyle name="Besuchter Hyperlink" xfId="286" builtinId="9" hidden="1"/>
    <cellStyle name="Besuchter Hyperlink" xfId="254" builtinId="9" hidden="1"/>
    <cellStyle name="Besuchter Hyperlink" xfId="287" builtinId="9" hidden="1"/>
    <cellStyle name="Besuchter Hyperlink" xfId="256" builtinId="9" hidden="1"/>
    <cellStyle name="Besuchter Hyperlink" xfId="299" builtinId="9" hidden="1"/>
    <cellStyle name="Besuchter Hyperlink" xfId="288" builtinId="9" hidden="1"/>
    <cellStyle name="Besuchter Hyperlink" xfId="259" builtinId="9" hidden="1"/>
    <cellStyle name="Besuchter Hyperlink" xfId="45" builtinId="9" hidden="1"/>
    <cellStyle name="Besuchter Hyperlink" xfId="260" builtinId="9" hidden="1"/>
    <cellStyle name="Besuchter Hyperlink" xfId="294" builtinId="9" hidden="1"/>
    <cellStyle name="Besuchter Hyperlink" xfId="42" builtinId="9" hidden="1"/>
    <cellStyle name="Besuchter Hyperlink" xfId="266" builtinId="9" hidden="1"/>
    <cellStyle name="Besuchter Hyperlink" xfId="44" builtinId="9" hidden="1"/>
    <cellStyle name="Besuchter Hyperlink" xfId="315" builtinId="9" hidden="1"/>
    <cellStyle name="Besuchter Hyperlink" xfId="268" builtinId="9" hidden="1"/>
    <cellStyle name="Besuchter Hyperlink" xfId="295" builtinId="9" hidden="1"/>
    <cellStyle name="Besuchter Hyperlink" xfId="305" builtinId="9" hidden="1"/>
    <cellStyle name="Besuchter Hyperlink" xfId="262" builtinId="9" hidden="1"/>
    <cellStyle name="Besuchter Hyperlink" xfId="274" builtinId="9" hidden="1"/>
    <cellStyle name="Besuchter Hyperlink" xfId="293" builtinId="9" hidden="1"/>
    <cellStyle name="Besuchter Hyperlink" xfId="245" builtinId="9" hidden="1"/>
    <cellStyle name="Besuchter Hyperlink" xfId="273" builtinId="9" hidden="1"/>
    <cellStyle name="Besuchter Hyperlink" xfId="306" builtinId="9" hidden="1"/>
    <cellStyle name="Calcul" xfId="171" xr:uid="{00000000-0005-0000-0000-000063000000}"/>
    <cellStyle name="Calculated Column - IBM Cognos" xfId="73" xr:uid="{00000000-0005-0000-0000-000064000000}"/>
    <cellStyle name="Calculated Column Name - IBM Cognos" xfId="71" xr:uid="{00000000-0005-0000-0000-000065000000}"/>
    <cellStyle name="Calculated Row - IBM Cognos" xfId="74" xr:uid="{00000000-0005-0000-0000-000066000000}"/>
    <cellStyle name="Calculated Row Name - IBM Cognos" xfId="72" xr:uid="{00000000-0005-0000-0000-000067000000}"/>
    <cellStyle name="Cellule liée" xfId="172" xr:uid="{00000000-0005-0000-0000-000068000000}"/>
    <cellStyle name="Column Name - IBM Cognos" xfId="59" xr:uid="{00000000-0005-0000-0000-000069000000}"/>
    <cellStyle name="Column Template - IBM Cognos" xfId="62" xr:uid="{00000000-0005-0000-0000-00006A000000}"/>
    <cellStyle name="Comma 2" xfId="104" xr:uid="{00000000-0005-0000-0000-00006B000000}"/>
    <cellStyle name="Comma 2 2" xfId="105" xr:uid="{00000000-0005-0000-0000-00006C000000}"/>
    <cellStyle name="Comma 2 2 2" xfId="175" xr:uid="{00000000-0005-0000-0000-00006D000000}"/>
    <cellStyle name="Comma 2 2 2 2" xfId="176" xr:uid="{00000000-0005-0000-0000-00006E000000}"/>
    <cellStyle name="Comma 2 2 3" xfId="177" xr:uid="{00000000-0005-0000-0000-00006F000000}"/>
    <cellStyle name="Comma 2 2 4" xfId="174" xr:uid="{00000000-0005-0000-0000-000070000000}"/>
    <cellStyle name="Comma 2 3" xfId="178" xr:uid="{00000000-0005-0000-0000-000071000000}"/>
    <cellStyle name="Comma 2 3 2" xfId="179" xr:uid="{00000000-0005-0000-0000-000072000000}"/>
    <cellStyle name="Comma 2 4" xfId="180" xr:uid="{00000000-0005-0000-0000-000073000000}"/>
    <cellStyle name="Comma 2 5" xfId="173" xr:uid="{00000000-0005-0000-0000-000074000000}"/>
    <cellStyle name="Comma 2 6" xfId="124" xr:uid="{00000000-0005-0000-0000-000075000000}"/>
    <cellStyle name="Comma 3" xfId="181" xr:uid="{00000000-0005-0000-0000-000076000000}"/>
    <cellStyle name="Comma 3 2" xfId="263" xr:uid="{00000000-0005-0000-0000-000077000000}"/>
    <cellStyle name="Comma 4" xfId="182" xr:uid="{00000000-0005-0000-0000-000078000000}"/>
    <cellStyle name="Comma 4 2" xfId="183" xr:uid="{00000000-0005-0000-0000-000079000000}"/>
    <cellStyle name="Comma 4 2 2" xfId="184" xr:uid="{00000000-0005-0000-0000-00007A000000}"/>
    <cellStyle name="Comma 4 3" xfId="185" xr:uid="{00000000-0005-0000-0000-00007B000000}"/>
    <cellStyle name="Comma 5" xfId="186" xr:uid="{00000000-0005-0000-0000-00007C000000}"/>
    <cellStyle name="Comma 6" xfId="187" xr:uid="{00000000-0005-0000-0000-00007D000000}"/>
    <cellStyle name="Comma 6 2" xfId="188" xr:uid="{00000000-0005-0000-0000-00007E000000}"/>
    <cellStyle name="Commentaire" xfId="189" xr:uid="{00000000-0005-0000-0000-00007F000000}"/>
    <cellStyle name="Currency 2" xfId="106" xr:uid="{00000000-0005-0000-0000-000080000000}"/>
    <cellStyle name="Currency 2 2" xfId="191" xr:uid="{00000000-0005-0000-0000-000081000000}"/>
    <cellStyle name="Currency 2 2 2" xfId="192" xr:uid="{00000000-0005-0000-0000-000082000000}"/>
    <cellStyle name="Currency 2 3" xfId="193" xr:uid="{00000000-0005-0000-0000-000083000000}"/>
    <cellStyle name="Currency 2 4" xfId="190" xr:uid="{00000000-0005-0000-0000-000084000000}"/>
    <cellStyle name="Currency 3" xfId="107" xr:uid="{00000000-0005-0000-0000-000085000000}"/>
    <cellStyle name="Currency 3 2" xfId="195" xr:uid="{00000000-0005-0000-0000-000086000000}"/>
    <cellStyle name="Currency 3 3" xfId="194" xr:uid="{00000000-0005-0000-0000-000087000000}"/>
    <cellStyle name="Currency 4" xfId="103" xr:uid="{00000000-0005-0000-0000-000088000000}"/>
    <cellStyle name="Currency 4 2" xfId="108" xr:uid="{00000000-0005-0000-0000-000089000000}"/>
    <cellStyle name="Currency 4 3" xfId="196" xr:uid="{00000000-0005-0000-0000-00008A000000}"/>
    <cellStyle name="Currency 5" xfId="244" xr:uid="{00000000-0005-0000-0000-00008B000000}"/>
    <cellStyle name="Dezimal 2" xfId="298" xr:uid="{00000000-0005-0000-0000-00008C000000}"/>
    <cellStyle name="Differs From Base - IBM Cognos" xfId="80" xr:uid="{00000000-0005-0000-0000-00008D000000}"/>
    <cellStyle name="Eingabe" xfId="9" builtinId="20" customBuiltin="1"/>
    <cellStyle name="Entrée" xfId="197" xr:uid="{00000000-0005-0000-0000-00008F000000}"/>
    <cellStyle name="Ergebnis" xfId="17" builtinId="25" customBuiltin="1"/>
    <cellStyle name="Erklärender Text" xfId="16" builtinId="53" customBuiltin="1"/>
    <cellStyle name="Group Name - IBM Cognos" xfId="70" xr:uid="{00000000-0005-0000-0000-000092000000}"/>
    <cellStyle name="Gut" xfId="6" builtinId="26" customBuiltin="1"/>
    <cellStyle name="Hold Values - IBM Cognos" xfId="76" xr:uid="{00000000-0005-0000-0000-000094000000}"/>
    <cellStyle name="Hyperlink 2" xfId="127" xr:uid="{00000000-0005-0000-0000-000095000000}"/>
    <cellStyle name="Hyperlink1" xfId="109" xr:uid="{00000000-0005-0000-0000-000096000000}"/>
    <cellStyle name="Insatisfaisant" xfId="198" xr:uid="{00000000-0005-0000-0000-000097000000}"/>
    <cellStyle name="Komma 2" xfId="84" xr:uid="{00000000-0005-0000-0000-000098000000}"/>
    <cellStyle name="Komma 2 2" xfId="98" xr:uid="{00000000-0005-0000-0000-000099000000}"/>
    <cellStyle name="Komma 2 3" xfId="149" xr:uid="{00000000-0005-0000-0000-00009A000000}"/>
    <cellStyle name="Komma 2 4" xfId="317" xr:uid="{00000000-0005-0000-0000-00009B000000}"/>
    <cellStyle name="Komma 3" xfId="148" xr:uid="{00000000-0005-0000-0000-00009C000000}"/>
    <cellStyle name="Komma 3 2" xfId="47" xr:uid="{00000000-0005-0000-0000-00009D000000}"/>
    <cellStyle name="Komma 4" xfId="123" xr:uid="{00000000-0005-0000-0000-00009E000000}"/>
    <cellStyle name="Komma 5" xfId="289" xr:uid="{00000000-0005-0000-0000-00009F000000}"/>
    <cellStyle name="Komma 6" xfId="89" xr:uid="{00000000-0005-0000-0000-0000A0000000}"/>
    <cellStyle name="Komma 7" xfId="321" xr:uid="{F6837505-A62C-4958-ADE6-112501B59C57}"/>
    <cellStyle name="Link" xfId="249" builtinId="8" hidden="1"/>
    <cellStyle name="Link" xfId="51" builtinId="8" hidden="1"/>
    <cellStyle name="Link" xfId="303" builtinId="8" hidden="1"/>
    <cellStyle name="Link" xfId="302" builtinId="8" hidden="1"/>
    <cellStyle name="Link" xfId="314" builtinId="8" hidden="1"/>
    <cellStyle name="Link" xfId="267" builtinId="8" hidden="1"/>
    <cellStyle name="Link" xfId="312" builtinId="8" hidden="1"/>
    <cellStyle name="Link" xfId="316" builtinId="8" hidden="1"/>
    <cellStyle name="Link" xfId="308" builtinId="8" hidden="1"/>
    <cellStyle name="Link" xfId="318" builtinId="8" hidden="1"/>
    <cellStyle name="Link" xfId="277" builtinId="8" hidden="1"/>
    <cellStyle name="Link" xfId="290" builtinId="8" hidden="1"/>
    <cellStyle name="Link" xfId="54" builtinId="8" hidden="1"/>
    <cellStyle name="Link" xfId="281" builtinId="8" hidden="1"/>
    <cellStyle name="Link" xfId="269" builtinId="8" hidden="1"/>
    <cellStyle name="Link" xfId="46" builtinId="8" hidden="1"/>
    <cellStyle name="Link" xfId="272" builtinId="8" hidden="1"/>
    <cellStyle name="Link" xfId="300" builtinId="8" hidden="1"/>
    <cellStyle name="Link" xfId="282" builtinId="8" hidden="1"/>
    <cellStyle name="Link" xfId="261" builtinId="8" hidden="1"/>
    <cellStyle name="Link" xfId="292" builtinId="8" hidden="1"/>
    <cellStyle name="Link" xfId="52" builtinId="8" hidden="1"/>
    <cellStyle name="Link" xfId="307" builtinId="8" hidden="1"/>
    <cellStyle name="Link" xfId="284" builtinId="8" hidden="1"/>
    <cellStyle name="Link" xfId="291" builtinId="8" hidden="1"/>
    <cellStyle name="Link" xfId="50" builtinId="8" hidden="1"/>
    <cellStyle name="Link" xfId="265" builtinId="8" hidden="1"/>
    <cellStyle name="Link" xfId="280" builtinId="8" hidden="1"/>
    <cellStyle name="Link" xfId="310" builtinId="8" hidden="1"/>
    <cellStyle name="Link" xfId="251" builtinId="8" hidden="1"/>
    <cellStyle name="Link" xfId="258" builtinId="8" hidden="1"/>
    <cellStyle name="Link" xfId="275" builtinId="8" hidden="1"/>
    <cellStyle name="List Name - IBM Cognos" xfId="69" xr:uid="{00000000-0005-0000-0000-0000C1000000}"/>
    <cellStyle name="Locked - IBM Cognos" xfId="79" xr:uid="{00000000-0005-0000-0000-0000C2000000}"/>
    <cellStyle name="Measure - IBM Cognos" xfId="63" xr:uid="{00000000-0005-0000-0000-0000C3000000}"/>
    <cellStyle name="Measure Header - IBM Cognos" xfId="64" xr:uid="{00000000-0005-0000-0000-0000C4000000}"/>
    <cellStyle name="Measure Name - IBM Cognos" xfId="65" xr:uid="{00000000-0005-0000-0000-0000C5000000}"/>
    <cellStyle name="Measure Summary - IBM Cognos" xfId="66" xr:uid="{00000000-0005-0000-0000-0000C6000000}"/>
    <cellStyle name="Measure Summary TM1 - IBM Cognos" xfId="68" xr:uid="{00000000-0005-0000-0000-0000C7000000}"/>
    <cellStyle name="Measure Template - IBM Cognos" xfId="67" xr:uid="{00000000-0005-0000-0000-0000C8000000}"/>
    <cellStyle name="More - IBM Cognos" xfId="75" xr:uid="{00000000-0005-0000-0000-0000C9000000}"/>
    <cellStyle name="Neutral" xfId="8" builtinId="28" customBuiltin="1"/>
    <cellStyle name="Neutral 2" xfId="276" xr:uid="{00000000-0005-0000-0000-0000CB000000}"/>
    <cellStyle name="Neutre" xfId="199" xr:uid="{00000000-0005-0000-0000-0000CC000000}"/>
    <cellStyle name="Normal 10" xfId="200" xr:uid="{00000000-0005-0000-0000-0000CD000000}"/>
    <cellStyle name="Normal 10 2" xfId="201" xr:uid="{00000000-0005-0000-0000-0000CE000000}"/>
    <cellStyle name="Normal 2" xfId="88" xr:uid="{00000000-0005-0000-0000-0000CF000000}"/>
    <cellStyle name="Normal 2 2" xfId="92" xr:uid="{00000000-0005-0000-0000-0000D0000000}"/>
    <cellStyle name="Normal 2 2 2" xfId="117" xr:uid="{00000000-0005-0000-0000-0000D1000000}"/>
    <cellStyle name="Normal 2 2 2 2" xfId="205" xr:uid="{00000000-0005-0000-0000-0000D2000000}"/>
    <cellStyle name="Normal 2 2 2 3" xfId="204" xr:uid="{00000000-0005-0000-0000-0000D3000000}"/>
    <cellStyle name="Normal 2 2 3" xfId="122" xr:uid="{00000000-0005-0000-0000-0000D4000000}"/>
    <cellStyle name="Normal 2 2 3 2" xfId="206" xr:uid="{00000000-0005-0000-0000-0000D5000000}"/>
    <cellStyle name="Normal 2 2 4" xfId="203" xr:uid="{00000000-0005-0000-0000-0000D6000000}"/>
    <cellStyle name="Normal 2 3" xfId="91" xr:uid="{00000000-0005-0000-0000-0000D7000000}"/>
    <cellStyle name="Normal 2 4" xfId="101" xr:uid="{00000000-0005-0000-0000-0000D8000000}"/>
    <cellStyle name="Normal 2 4 2" xfId="208" xr:uid="{00000000-0005-0000-0000-0000D9000000}"/>
    <cellStyle name="Normal 2 4 3" xfId="207" xr:uid="{00000000-0005-0000-0000-0000DA000000}"/>
    <cellStyle name="Normal 2 5" xfId="209" xr:uid="{00000000-0005-0000-0000-0000DB000000}"/>
    <cellStyle name="Normal 2 6" xfId="202" xr:uid="{00000000-0005-0000-0000-0000DC000000}"/>
    <cellStyle name="Normal 3" xfId="110" xr:uid="{00000000-0005-0000-0000-0000DD000000}"/>
    <cellStyle name="Normal 3 2" xfId="111" xr:uid="{00000000-0005-0000-0000-0000DE000000}"/>
    <cellStyle name="Normal 3 2 2" xfId="119" xr:uid="{00000000-0005-0000-0000-0000DF000000}"/>
    <cellStyle name="Normal 3 3" xfId="116" xr:uid="{00000000-0005-0000-0000-0000E0000000}"/>
    <cellStyle name="Normal 3 4" xfId="120" xr:uid="{00000000-0005-0000-0000-0000E1000000}"/>
    <cellStyle name="Normal 4" xfId="90" xr:uid="{00000000-0005-0000-0000-0000E2000000}"/>
    <cellStyle name="Normal 4 2" xfId="118" xr:uid="{00000000-0005-0000-0000-0000E3000000}"/>
    <cellStyle name="Normal 4 2 2" xfId="210" xr:uid="{00000000-0005-0000-0000-0000E4000000}"/>
    <cellStyle name="Normal 4 3" xfId="112" xr:uid="{00000000-0005-0000-0000-0000E5000000}"/>
    <cellStyle name="Normal 4 3 2" xfId="211" xr:uid="{00000000-0005-0000-0000-0000E6000000}"/>
    <cellStyle name="Normal 5" xfId="115" xr:uid="{00000000-0005-0000-0000-0000E7000000}"/>
    <cellStyle name="Normal 5 2" xfId="212" xr:uid="{00000000-0005-0000-0000-0000E8000000}"/>
    <cellStyle name="Normal 5 2 2" xfId="213" xr:uid="{00000000-0005-0000-0000-0000E9000000}"/>
    <cellStyle name="Normal 5 3" xfId="214" xr:uid="{00000000-0005-0000-0000-0000EA000000}"/>
    <cellStyle name="Normal 6" xfId="215" xr:uid="{00000000-0005-0000-0000-0000EB000000}"/>
    <cellStyle name="Normal 6 2" xfId="216" xr:uid="{00000000-0005-0000-0000-0000EC000000}"/>
    <cellStyle name="Normal 7" xfId="126" xr:uid="{00000000-0005-0000-0000-0000ED000000}"/>
    <cellStyle name="Normal 7 2" xfId="217" xr:uid="{00000000-0005-0000-0000-0000EE000000}"/>
    <cellStyle name="Normal 7 2 2" xfId="218" xr:uid="{00000000-0005-0000-0000-0000EF000000}"/>
    <cellStyle name="Normal 7 3" xfId="219" xr:uid="{00000000-0005-0000-0000-0000F0000000}"/>
    <cellStyle name="Normal 8" xfId="220" xr:uid="{00000000-0005-0000-0000-0000F1000000}"/>
    <cellStyle name="Normal 8 2" xfId="221" xr:uid="{00000000-0005-0000-0000-0000F2000000}"/>
    <cellStyle name="Normal 9" xfId="222" xr:uid="{00000000-0005-0000-0000-0000F3000000}"/>
    <cellStyle name="Normal 9 2" xfId="223" xr:uid="{00000000-0005-0000-0000-0000F4000000}"/>
    <cellStyle name="Normal_FG OH" xfId="255" xr:uid="{00000000-0005-0000-0000-0000F5000000}"/>
    <cellStyle name="Notiz" xfId="15" builtinId="10" customBuiltin="1"/>
    <cellStyle name="Notiz 2" xfId="313" xr:uid="{00000000-0005-0000-0000-0000F7000000}"/>
    <cellStyle name="Pending Change - IBM Cognos" xfId="77" xr:uid="{00000000-0005-0000-0000-0000F8000000}"/>
    <cellStyle name="Percent 2" xfId="102" xr:uid="{00000000-0005-0000-0000-0000F9000000}"/>
    <cellStyle name="Percent 2 2" xfId="113" xr:uid="{00000000-0005-0000-0000-0000FA000000}"/>
    <cellStyle name="Percent 2 2 2" xfId="226" xr:uid="{00000000-0005-0000-0000-0000FB000000}"/>
    <cellStyle name="Percent 2 2 3" xfId="225" xr:uid="{00000000-0005-0000-0000-0000FC000000}"/>
    <cellStyle name="Percent 2 3" xfId="227" xr:uid="{00000000-0005-0000-0000-0000FD000000}"/>
    <cellStyle name="Percent 2 4" xfId="224" xr:uid="{00000000-0005-0000-0000-0000FE000000}"/>
    <cellStyle name="Percent 2 5" xfId="125" xr:uid="{00000000-0005-0000-0000-0000FF000000}"/>
    <cellStyle name="Percent 3" xfId="114" xr:uid="{00000000-0005-0000-0000-000000010000}"/>
    <cellStyle name="Percent 3 2" xfId="229" xr:uid="{00000000-0005-0000-0000-000001010000}"/>
    <cellStyle name="Percent 3 2 2" xfId="230" xr:uid="{00000000-0005-0000-0000-000002010000}"/>
    <cellStyle name="Percent 3 3" xfId="231" xr:uid="{00000000-0005-0000-0000-000003010000}"/>
    <cellStyle name="Percent 3 4" xfId="228" xr:uid="{00000000-0005-0000-0000-000004010000}"/>
    <cellStyle name="Percent 4" xfId="232" xr:uid="{00000000-0005-0000-0000-000005010000}"/>
    <cellStyle name="Percent 4 2" xfId="271" xr:uid="{00000000-0005-0000-0000-000006010000}"/>
    <cellStyle name="Percent 5" xfId="233" xr:uid="{00000000-0005-0000-0000-000007010000}"/>
    <cellStyle name="Percent 6" xfId="234" xr:uid="{00000000-0005-0000-0000-000008010000}"/>
    <cellStyle name="Prozent" xfId="320" builtinId="5"/>
    <cellStyle name="Prozent 2" xfId="48" xr:uid="{00000000-0005-0000-0000-00000A010000}"/>
    <cellStyle name="Prozent 3" xfId="304" xr:uid="{00000000-0005-0000-0000-00000B010000}"/>
    <cellStyle name="Row Name - IBM Cognos" xfId="55" xr:uid="{00000000-0005-0000-0000-00000C010000}"/>
    <cellStyle name="Row Template - IBM Cognos" xfId="58" xr:uid="{00000000-0005-0000-0000-00000D010000}"/>
    <cellStyle name="Satisfaisant" xfId="235" xr:uid="{00000000-0005-0000-0000-00000E010000}"/>
    <cellStyle name="Schlecht" xfId="7" builtinId="27" customBuiltin="1"/>
    <cellStyle name="Sortie" xfId="236" xr:uid="{00000000-0005-0000-0000-000010010000}"/>
    <cellStyle name="Standard" xfId="0" builtinId="0"/>
    <cellStyle name="Standard 10" xfId="99" xr:uid="{00000000-0005-0000-0000-000012010000}"/>
    <cellStyle name="Standard 12" xfId="121" xr:uid="{00000000-0005-0000-0000-000013010000}"/>
    <cellStyle name="Standard 15" xfId="247" xr:uid="{00000000-0005-0000-0000-000014010000}"/>
    <cellStyle name="Standard 19" xfId="248" xr:uid="{00000000-0005-0000-0000-000015010000}"/>
    <cellStyle name="Standard 2" xfId="81" xr:uid="{00000000-0005-0000-0000-000016010000}"/>
    <cellStyle name="Standard 2 2" xfId="94" xr:uid="{00000000-0005-0000-0000-000017010000}"/>
    <cellStyle name="Standard 2 2 2" xfId="128" xr:uid="{00000000-0005-0000-0000-000018010000}"/>
    <cellStyle name="Standard 2 3" xfId="95" xr:uid="{00000000-0005-0000-0000-000019010000}"/>
    <cellStyle name="Standard 2 4" xfId="93" xr:uid="{00000000-0005-0000-0000-00001A010000}"/>
    <cellStyle name="Standard 3" xfId="83" xr:uid="{00000000-0005-0000-0000-00001B010000}"/>
    <cellStyle name="Standard 3 2" xfId="96" xr:uid="{00000000-0005-0000-0000-00001C010000}"/>
    <cellStyle name="Standard 3 3" xfId="129" xr:uid="{00000000-0005-0000-0000-00001D010000}"/>
    <cellStyle name="Standard 312" xfId="246" xr:uid="{00000000-0005-0000-0000-00001E010000}"/>
    <cellStyle name="Standard 375" xfId="82" xr:uid="{00000000-0005-0000-0000-00001F010000}"/>
    <cellStyle name="Standard 38" xfId="319" xr:uid="{00000000-0005-0000-0000-000020010000}"/>
    <cellStyle name="Standard 4" xfId="97" xr:uid="{00000000-0005-0000-0000-000021010000}"/>
    <cellStyle name="Standard 4 2" xfId="297" xr:uid="{00000000-0005-0000-0000-000022010000}"/>
    <cellStyle name="Standard 5" xfId="283" xr:uid="{00000000-0005-0000-0000-000023010000}"/>
    <cellStyle name="Standard 6" xfId="43" xr:uid="{00000000-0005-0000-0000-000024010000}"/>
    <cellStyle name="Standard 7" xfId="250" xr:uid="{00000000-0005-0000-0000-000025010000}"/>
    <cellStyle name="Summary Column Name - IBM Cognos" xfId="60" xr:uid="{00000000-0005-0000-0000-000026010000}"/>
    <cellStyle name="Summary Column Name TM1 - IBM Cognos" xfId="61" xr:uid="{00000000-0005-0000-0000-000027010000}"/>
    <cellStyle name="Summary Row Name - IBM Cognos" xfId="56" xr:uid="{00000000-0005-0000-0000-000028010000}"/>
    <cellStyle name="Summary Row Name TM1 - IBM Cognos" xfId="57" xr:uid="{00000000-0005-0000-0000-000029010000}"/>
    <cellStyle name="Texte explicatif" xfId="237" xr:uid="{00000000-0005-0000-0000-00002A010000}"/>
    <cellStyle name="Titre" xfId="238" xr:uid="{00000000-0005-0000-0000-00002B010000}"/>
    <cellStyle name="Titre 1" xfId="239" xr:uid="{00000000-0005-0000-0000-00002C010000}"/>
    <cellStyle name="Titre 2" xfId="240" xr:uid="{00000000-0005-0000-0000-00002D010000}"/>
    <cellStyle name="Titre 3" xfId="241" xr:uid="{00000000-0005-0000-0000-00002E010000}"/>
    <cellStyle name="Titre 4" xfId="242" xr:uid="{00000000-0005-0000-0000-00002F010000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Unsaved Change - IBM Cognos" xfId="78" xr:uid="{00000000-0005-0000-0000-000035010000}"/>
    <cellStyle name="Vérification" xfId="243" xr:uid="{00000000-0005-0000-0000-000036010000}"/>
    <cellStyle name="Verknüpfte Zelle" xfId="12" builtinId="24" customBuiltin="1"/>
    <cellStyle name="Währung 2" xfId="100" xr:uid="{00000000-0005-0000-0000-000038010000}"/>
    <cellStyle name="Währung 2 2" xfId="285" xr:uid="{00000000-0005-0000-0000-000039010000}"/>
    <cellStyle name="Währung 3" xfId="309" xr:uid="{00000000-0005-0000-0000-00003A010000}"/>
    <cellStyle name="Währung 4" xfId="311" xr:uid="{00000000-0005-0000-0000-00003B010000}"/>
    <cellStyle name="Warnender Text" xfId="14" builtinId="11" customBuiltin="1"/>
    <cellStyle name="Zelle überprüfen" xfId="13" builtinId="23" customBuiltin="1"/>
    <cellStyle name="常规 2" xfId="87" xr:uid="{00000000-0005-0000-0000-00003E010000}"/>
    <cellStyle name="常规 3" xfId="86" xr:uid="{00000000-0005-0000-0000-00003F010000}"/>
    <cellStyle name="常规_20020201--20020224捷生清单" xfId="85" xr:uid="{00000000-0005-0000-0000-000040010000}"/>
  </cellStyles>
  <dxfs count="623"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79998168889431442"/>
      </font>
    </dxf>
    <dxf>
      <font>
        <color theme="8" tint="0.59996337778862885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CC"/>
      <color rgb="FF0000CC"/>
      <color rgb="FFFFB500"/>
      <color rgb="FFFF5050"/>
      <color rgb="FF85458A"/>
      <color rgb="FF1C5687"/>
      <color rgb="FF00CC00"/>
      <color rgb="FFAF6D04"/>
      <color rgb="FF4C7D7A"/>
      <color rgb="FFB2B4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Capacity_Planning!$A$4</c:f>
          <c:strCache>
            <c:ptCount val="1"/>
            <c:pt idx="0">
              <c:v>2021</c:v>
            </c:pt>
          </c:strCache>
        </c:strRef>
      </c:tx>
      <c:layout>
        <c:manualLayout>
          <c:xMode val="edge"/>
          <c:yMode val="edge"/>
          <c:x val="6.638071895424839E-4"/>
          <c:y val="0"/>
        </c:manualLayout>
      </c:layout>
      <c:overlay val="0"/>
      <c:spPr>
        <a:solidFill>
          <a:srgbClr val="000099"/>
        </a:solidFill>
      </c:spPr>
      <c:txPr>
        <a:bodyPr/>
        <a:lstStyle/>
        <a:p>
          <a:pPr>
            <a:defRPr>
              <a:solidFill>
                <a:schemeClr val="bg1"/>
              </a:solidFill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3.2150326797385623E-2"/>
          <c:y val="0.13495883534136546"/>
          <c:w val="0.95643627450980395"/>
          <c:h val="0.628381864623243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Capacity_Planning!$A$5</c:f>
              <c:strCache>
                <c:ptCount val="1"/>
                <c:pt idx="0">
                  <c:v>Healthy
Capacity
%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numFmt formatCode="[=0]&quot;&quot;;General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Capacity_Planning!$E$6:$E$14</c:f>
              <c:strCache>
                <c:ptCount val="6"/>
                <c:pt idx="0">
                  <c:v>Process Step 1</c:v>
                </c:pt>
                <c:pt idx="1">
                  <c:v>Process Step 2</c:v>
                </c:pt>
                <c:pt idx="2">
                  <c:v>Process Step 3</c:v>
                </c:pt>
                <c:pt idx="3">
                  <c:v>Process Step 4</c:v>
                </c:pt>
                <c:pt idx="4">
                  <c:v>Process Step 5</c:v>
                </c:pt>
                <c:pt idx="5">
                  <c:v>Process Step 6</c:v>
                </c:pt>
              </c:strCache>
            </c:strRef>
          </c:cat>
          <c:val>
            <c:numRef>
              <c:f>Capacity_Planning!$A$6:$A$14</c:f>
              <c:numCache>
                <c:formatCode>#,##0</c:formatCode>
                <c:ptCount val="9"/>
                <c:pt idx="0">
                  <c:v>0</c:v>
                </c:pt>
                <c:pt idx="1">
                  <c:v>77</c:v>
                </c:pt>
                <c:pt idx="2">
                  <c:v>58</c:v>
                </c:pt>
                <c:pt idx="3">
                  <c:v>72</c:v>
                </c:pt>
                <c:pt idx="4">
                  <c:v>0</c:v>
                </c:pt>
                <c:pt idx="5">
                  <c:v>70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27-4FE1-9C11-4A0CC4CB1708}"/>
            </c:ext>
          </c:extLst>
        </c:ser>
        <c:ser>
          <c:idx val="3"/>
          <c:order val="1"/>
          <c:tx>
            <c:strRef>
              <c:f>Capacity_Planning!$B$5</c:f>
              <c:strCache>
                <c:ptCount val="1"/>
                <c:pt idx="0">
                  <c:v>Critical
Capacity
%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numFmt formatCode="[=0]&quot;&quot;;General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Capacity_Planning!$B$6:$B$14</c:f>
              <c:numCache>
                <c:formatCode>#,##0</c:formatCode>
                <c:ptCount val="9"/>
                <c:pt idx="0">
                  <c:v>88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27-4FE1-9C11-4A0CC4CB1708}"/>
            </c:ext>
          </c:extLst>
        </c:ser>
        <c:ser>
          <c:idx val="2"/>
          <c:order val="2"/>
          <c:tx>
            <c:strRef>
              <c:f>Capacity_Planning!$C$5</c:f>
              <c:strCache>
                <c:ptCount val="1"/>
                <c:pt idx="0">
                  <c:v>Bottleneck
Capacity
%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numFmt formatCode="[=0]&quot;&quot;;General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Capacity_Planning!$C$6:$C$14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27-4FE1-9C11-4A0CC4CB1708}"/>
            </c:ext>
          </c:extLst>
        </c:ser>
        <c:ser>
          <c:idx val="1"/>
          <c:order val="3"/>
          <c:tx>
            <c:strRef>
              <c:f>Capacity_Planning!$D$5</c:f>
              <c:strCache>
                <c:ptCount val="1"/>
                <c:pt idx="0">
                  <c:v>Spare Capacity in %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numFmt formatCode="[=0]&quot;&quot;;General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Capacity_Planning!$E$6:$E$14</c:f>
              <c:strCache>
                <c:ptCount val="6"/>
                <c:pt idx="0">
                  <c:v>Process Step 1</c:v>
                </c:pt>
                <c:pt idx="1">
                  <c:v>Process Step 2</c:v>
                </c:pt>
                <c:pt idx="2">
                  <c:v>Process Step 3</c:v>
                </c:pt>
                <c:pt idx="3">
                  <c:v>Process Step 4</c:v>
                </c:pt>
                <c:pt idx="4">
                  <c:v>Process Step 5</c:v>
                </c:pt>
                <c:pt idx="5">
                  <c:v>Process Step 6</c:v>
                </c:pt>
              </c:strCache>
            </c:strRef>
          </c:cat>
          <c:val>
            <c:numRef>
              <c:f>Capacity_Planning!$D$6:$D$14</c:f>
              <c:numCache>
                <c:formatCode>#,##0</c:formatCode>
                <c:ptCount val="9"/>
                <c:pt idx="0">
                  <c:v>12</c:v>
                </c:pt>
                <c:pt idx="1">
                  <c:v>23</c:v>
                </c:pt>
                <c:pt idx="2">
                  <c:v>42</c:v>
                </c:pt>
                <c:pt idx="3">
                  <c:v>28</c:v>
                </c:pt>
                <c:pt idx="4">
                  <c:v>15</c:v>
                </c:pt>
                <c:pt idx="5">
                  <c:v>30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327-4FE1-9C11-4A0CC4CB1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90337536"/>
        <c:axId val="290339072"/>
      </c:barChart>
      <c:catAx>
        <c:axId val="29033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50800" cmpd="sng">
            <a:tailEnd type="triangle"/>
          </a:ln>
        </c:spPr>
        <c:txPr>
          <a:bodyPr/>
          <a:lstStyle/>
          <a:p>
            <a:pPr>
              <a:defRPr sz="1200" b="1"/>
            </a:pPr>
            <a:endParaRPr lang="de-DE"/>
          </a:p>
        </c:txPr>
        <c:crossAx val="290339072"/>
        <c:crosses val="autoZero"/>
        <c:auto val="1"/>
        <c:lblAlgn val="ctr"/>
        <c:lblOffset val="100"/>
        <c:noMultiLvlLbl val="0"/>
      </c:catAx>
      <c:valAx>
        <c:axId val="290339072"/>
        <c:scaling>
          <c:orientation val="minMax"/>
          <c:max val="100"/>
          <c:min val="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90337536"/>
        <c:crosses val="autoZero"/>
        <c:crossBetween val="between"/>
        <c:majorUnit val="20"/>
      </c:valAx>
    </c:plotArea>
    <c:plotVisOnly val="1"/>
    <c:dispBlanksAs val="gap"/>
    <c:showDLblsOverMax val="0"/>
  </c:chart>
  <c:txPr>
    <a:bodyPr/>
    <a:lstStyle/>
    <a:p>
      <a:pPr>
        <a:defRPr b="1"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Capacity_Planning!$A$17</c:f>
          <c:strCache>
            <c:ptCount val="1"/>
            <c:pt idx="0">
              <c:v>2022</c:v>
            </c:pt>
          </c:strCache>
        </c:strRef>
      </c:tx>
      <c:layout>
        <c:manualLayout>
          <c:xMode val="edge"/>
          <c:yMode val="edge"/>
          <c:x val="6.638071895424839E-4"/>
          <c:y val="0"/>
        </c:manualLayout>
      </c:layout>
      <c:overlay val="0"/>
      <c:spPr>
        <a:solidFill>
          <a:srgbClr val="000099"/>
        </a:solidFill>
      </c:spPr>
      <c:txPr>
        <a:bodyPr/>
        <a:lstStyle/>
        <a:p>
          <a:pPr>
            <a:defRPr>
              <a:solidFill>
                <a:schemeClr val="bg1"/>
              </a:solidFill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3.2150326797385623E-2"/>
          <c:y val="0.14001874163319944"/>
          <c:w val="0.95643627450980395"/>
          <c:h val="0.636085887611749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Capacity_Planning!$A$5</c:f>
              <c:strCache>
                <c:ptCount val="1"/>
                <c:pt idx="0">
                  <c:v>Healthy
Capacity
%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numFmt formatCode="[=0]&quot;&quot;;General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Capacity_Planning!$E$6:$E$14</c:f>
              <c:strCache>
                <c:ptCount val="6"/>
                <c:pt idx="0">
                  <c:v>Process Step 1</c:v>
                </c:pt>
                <c:pt idx="1">
                  <c:v>Process Step 2</c:v>
                </c:pt>
                <c:pt idx="2">
                  <c:v>Process Step 3</c:v>
                </c:pt>
                <c:pt idx="3">
                  <c:v>Process Step 4</c:v>
                </c:pt>
                <c:pt idx="4">
                  <c:v>Process Step 5</c:v>
                </c:pt>
                <c:pt idx="5">
                  <c:v>Process Step 6</c:v>
                </c:pt>
              </c:strCache>
            </c:strRef>
          </c:cat>
          <c:val>
            <c:numRef>
              <c:f>Capacity_Planning!$A$19:$A$27</c:f>
              <c:numCache>
                <c:formatCode>#,##0</c:formatCode>
                <c:ptCount val="9"/>
                <c:pt idx="0">
                  <c:v>79</c:v>
                </c:pt>
                <c:pt idx="1">
                  <c:v>0</c:v>
                </c:pt>
                <c:pt idx="2">
                  <c:v>61</c:v>
                </c:pt>
                <c:pt idx="3">
                  <c:v>77</c:v>
                </c:pt>
                <c:pt idx="4">
                  <c:v>68</c:v>
                </c:pt>
                <c:pt idx="5">
                  <c:v>74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4D-4A40-AE71-5F2D02F8621B}"/>
            </c:ext>
          </c:extLst>
        </c:ser>
        <c:ser>
          <c:idx val="3"/>
          <c:order val="1"/>
          <c:tx>
            <c:strRef>
              <c:f>Capacity_Planning!$B$5</c:f>
              <c:strCache>
                <c:ptCount val="1"/>
                <c:pt idx="0">
                  <c:v>Critical
Capacity
%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numFmt formatCode="[=0]&quot;&quot;;General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Capacity_Planning!$B$19:$B$27</c:f>
              <c:numCache>
                <c:formatCode>#,##0</c:formatCode>
                <c:ptCount val="9"/>
                <c:pt idx="0">
                  <c:v>0</c:v>
                </c:pt>
                <c:pt idx="1">
                  <c:v>82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4D-4A40-AE71-5F2D02F8621B}"/>
            </c:ext>
          </c:extLst>
        </c:ser>
        <c:ser>
          <c:idx val="2"/>
          <c:order val="2"/>
          <c:tx>
            <c:strRef>
              <c:f>Capacity_Planning!$C$5</c:f>
              <c:strCache>
                <c:ptCount val="1"/>
                <c:pt idx="0">
                  <c:v>Bottleneck
Capacity
%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numFmt formatCode="[=0]&quot;&quot;;General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Capacity_Planning!$C$19:$C$27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4D-4A40-AE71-5F2D02F8621B}"/>
            </c:ext>
          </c:extLst>
        </c:ser>
        <c:ser>
          <c:idx val="1"/>
          <c:order val="3"/>
          <c:tx>
            <c:strRef>
              <c:f>Capacity_Planning!$D$5</c:f>
              <c:strCache>
                <c:ptCount val="1"/>
                <c:pt idx="0">
                  <c:v>Spare Capacity in %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numFmt formatCode="[=0]&quot;&quot;;General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Capacity_Planning!$E$6:$E$14</c:f>
              <c:strCache>
                <c:ptCount val="6"/>
                <c:pt idx="0">
                  <c:v>Process Step 1</c:v>
                </c:pt>
                <c:pt idx="1">
                  <c:v>Process Step 2</c:v>
                </c:pt>
                <c:pt idx="2">
                  <c:v>Process Step 3</c:v>
                </c:pt>
                <c:pt idx="3">
                  <c:v>Process Step 4</c:v>
                </c:pt>
                <c:pt idx="4">
                  <c:v>Process Step 5</c:v>
                </c:pt>
                <c:pt idx="5">
                  <c:v>Process Step 6</c:v>
                </c:pt>
              </c:strCache>
            </c:strRef>
          </c:cat>
          <c:val>
            <c:numRef>
              <c:f>Capacity_Planning!$D$19:$D$27</c:f>
              <c:numCache>
                <c:formatCode>#,##0</c:formatCode>
                <c:ptCount val="9"/>
                <c:pt idx="0">
                  <c:v>21</c:v>
                </c:pt>
                <c:pt idx="1">
                  <c:v>18</c:v>
                </c:pt>
                <c:pt idx="2">
                  <c:v>39</c:v>
                </c:pt>
                <c:pt idx="3">
                  <c:v>23</c:v>
                </c:pt>
                <c:pt idx="4">
                  <c:v>32</c:v>
                </c:pt>
                <c:pt idx="5">
                  <c:v>26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4D-4A40-AE71-5F2D02F86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90380032"/>
        <c:axId val="290463744"/>
      </c:barChart>
      <c:catAx>
        <c:axId val="29038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50800" cmpd="sng">
            <a:tailEnd type="triangle"/>
          </a:ln>
        </c:spPr>
        <c:txPr>
          <a:bodyPr/>
          <a:lstStyle/>
          <a:p>
            <a:pPr>
              <a:defRPr sz="1200" b="1"/>
            </a:pPr>
            <a:endParaRPr lang="de-DE"/>
          </a:p>
        </c:txPr>
        <c:crossAx val="290463744"/>
        <c:crosses val="autoZero"/>
        <c:auto val="1"/>
        <c:lblAlgn val="ctr"/>
        <c:lblOffset val="100"/>
        <c:noMultiLvlLbl val="0"/>
      </c:catAx>
      <c:valAx>
        <c:axId val="290463744"/>
        <c:scaling>
          <c:orientation val="minMax"/>
          <c:max val="100"/>
          <c:min val="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90380032"/>
        <c:crosses val="autoZero"/>
        <c:crossBetween val="between"/>
        <c:majorUnit val="20"/>
      </c:valAx>
    </c:plotArea>
    <c:plotVisOnly val="1"/>
    <c:dispBlanksAs val="gap"/>
    <c:showDLblsOverMax val="0"/>
  </c:chart>
  <c:txPr>
    <a:bodyPr/>
    <a:lstStyle/>
    <a:p>
      <a:pPr>
        <a:defRPr b="1"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Capacity_Planning!$A$30</c:f>
          <c:strCache>
            <c:ptCount val="1"/>
            <c:pt idx="0">
              <c:v>2023</c:v>
            </c:pt>
          </c:strCache>
        </c:strRef>
      </c:tx>
      <c:layout>
        <c:manualLayout>
          <c:xMode val="edge"/>
          <c:yMode val="edge"/>
          <c:x val="6.638071895424839E-4"/>
          <c:y val="0"/>
        </c:manualLayout>
      </c:layout>
      <c:overlay val="0"/>
      <c:spPr>
        <a:solidFill>
          <a:srgbClr val="000099"/>
        </a:solidFill>
      </c:spPr>
      <c:txPr>
        <a:bodyPr/>
        <a:lstStyle/>
        <a:p>
          <a:pPr>
            <a:defRPr>
              <a:solidFill>
                <a:schemeClr val="bg1"/>
              </a:solidFill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3.2150326797385623E-2"/>
          <c:y val="0.1272677376171352"/>
          <c:w val="0.95643627450980395"/>
          <c:h val="0.6285622605363985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Capacity_Planning!$A$5</c:f>
              <c:strCache>
                <c:ptCount val="1"/>
                <c:pt idx="0">
                  <c:v>Healthy
Capacity
%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numFmt formatCode="[=0]&quot;&quot;;General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Capacity_Planning!$E$6:$E$14</c:f>
              <c:strCache>
                <c:ptCount val="6"/>
                <c:pt idx="0">
                  <c:v>Process Step 1</c:v>
                </c:pt>
                <c:pt idx="1">
                  <c:v>Process Step 2</c:v>
                </c:pt>
                <c:pt idx="2">
                  <c:v>Process Step 3</c:v>
                </c:pt>
                <c:pt idx="3">
                  <c:v>Process Step 4</c:v>
                </c:pt>
                <c:pt idx="4">
                  <c:v>Process Step 5</c:v>
                </c:pt>
                <c:pt idx="5">
                  <c:v>Process Step 6</c:v>
                </c:pt>
              </c:strCache>
            </c:strRef>
          </c:cat>
          <c:val>
            <c:numRef>
              <c:f>Capacity_Planning!$A$32:$A$40</c:f>
              <c:numCache>
                <c:formatCode>#,##0</c:formatCode>
                <c:ptCount val="9"/>
                <c:pt idx="0">
                  <c:v>78</c:v>
                </c:pt>
                <c:pt idx="1">
                  <c:v>73</c:v>
                </c:pt>
                <c:pt idx="2">
                  <c:v>66</c:v>
                </c:pt>
                <c:pt idx="3">
                  <c:v>0</c:v>
                </c:pt>
                <c:pt idx="4">
                  <c:v>73</c:v>
                </c:pt>
                <c:pt idx="5">
                  <c:v>80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89-4A25-AD76-1B1042380369}"/>
            </c:ext>
          </c:extLst>
        </c:ser>
        <c:ser>
          <c:idx val="3"/>
          <c:order val="1"/>
          <c:tx>
            <c:strRef>
              <c:f>Capacity_Planning!$B$5</c:f>
              <c:strCache>
                <c:ptCount val="1"/>
                <c:pt idx="0">
                  <c:v>Critical
Capacity
%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numFmt formatCode="[=0]&quot;&quot;;General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Capacity_Planning!$B$32:$B$40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89-4A25-AD76-1B1042380369}"/>
            </c:ext>
          </c:extLst>
        </c:ser>
        <c:ser>
          <c:idx val="2"/>
          <c:order val="2"/>
          <c:tx>
            <c:strRef>
              <c:f>Capacity_Planning!$C$5</c:f>
              <c:strCache>
                <c:ptCount val="1"/>
                <c:pt idx="0">
                  <c:v>Bottleneck
Capacity
%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numFmt formatCode="[=0]&quot;&quot;;General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Capacity_Planning!$C$32:$C$40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89-4A25-AD76-1B1042380369}"/>
            </c:ext>
          </c:extLst>
        </c:ser>
        <c:ser>
          <c:idx val="1"/>
          <c:order val="3"/>
          <c:tx>
            <c:strRef>
              <c:f>Capacity_Planning!$D$5</c:f>
              <c:strCache>
                <c:ptCount val="1"/>
                <c:pt idx="0">
                  <c:v>Spare Capacity in %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numFmt formatCode="[=0]&quot;&quot;;General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Capacity_Planning!$E$6:$E$14</c:f>
              <c:strCache>
                <c:ptCount val="6"/>
                <c:pt idx="0">
                  <c:v>Process Step 1</c:v>
                </c:pt>
                <c:pt idx="1">
                  <c:v>Process Step 2</c:v>
                </c:pt>
                <c:pt idx="2">
                  <c:v>Process Step 3</c:v>
                </c:pt>
                <c:pt idx="3">
                  <c:v>Process Step 4</c:v>
                </c:pt>
                <c:pt idx="4">
                  <c:v>Process Step 5</c:v>
                </c:pt>
                <c:pt idx="5">
                  <c:v>Process Step 6</c:v>
                </c:pt>
              </c:strCache>
            </c:strRef>
          </c:cat>
          <c:val>
            <c:numRef>
              <c:f>Capacity_Planning!$D$32:$D$40</c:f>
              <c:numCache>
                <c:formatCode>#,##0</c:formatCode>
                <c:ptCount val="9"/>
                <c:pt idx="0">
                  <c:v>22</c:v>
                </c:pt>
                <c:pt idx="1">
                  <c:v>27</c:v>
                </c:pt>
                <c:pt idx="2">
                  <c:v>34</c:v>
                </c:pt>
                <c:pt idx="3">
                  <c:v>18</c:v>
                </c:pt>
                <c:pt idx="4">
                  <c:v>27</c:v>
                </c:pt>
                <c:pt idx="5">
                  <c:v>20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89-4A25-AD76-1B1042380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91660544"/>
        <c:axId val="291662080"/>
      </c:barChart>
      <c:catAx>
        <c:axId val="29166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50800" cmpd="sng">
            <a:tailEnd type="triangle"/>
          </a:ln>
        </c:spPr>
        <c:txPr>
          <a:bodyPr/>
          <a:lstStyle/>
          <a:p>
            <a:pPr>
              <a:defRPr sz="1200" b="1"/>
            </a:pPr>
            <a:endParaRPr lang="de-DE"/>
          </a:p>
        </c:txPr>
        <c:crossAx val="291662080"/>
        <c:crosses val="autoZero"/>
        <c:auto val="1"/>
        <c:lblAlgn val="ctr"/>
        <c:lblOffset val="100"/>
        <c:noMultiLvlLbl val="0"/>
      </c:catAx>
      <c:valAx>
        <c:axId val="291662080"/>
        <c:scaling>
          <c:orientation val="minMax"/>
          <c:max val="100"/>
          <c:min val="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91660544"/>
        <c:crosses val="autoZero"/>
        <c:crossBetween val="between"/>
        <c:majorUnit val="20"/>
      </c:valAx>
    </c:plotArea>
    <c:plotVisOnly val="1"/>
    <c:dispBlanksAs val="gap"/>
    <c:showDLblsOverMax val="0"/>
  </c:chart>
  <c:txPr>
    <a:bodyPr/>
    <a:lstStyle/>
    <a:p>
      <a:pPr>
        <a:defRPr b="1"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Capacity_Planning!$A$43</c:f>
          <c:strCache>
            <c:ptCount val="1"/>
            <c:pt idx="0">
              <c:v>2024</c:v>
            </c:pt>
          </c:strCache>
        </c:strRef>
      </c:tx>
      <c:layout>
        <c:manualLayout>
          <c:xMode val="edge"/>
          <c:yMode val="edge"/>
          <c:x val="6.6380718954248369E-4"/>
          <c:y val="0"/>
        </c:manualLayout>
      </c:layout>
      <c:overlay val="0"/>
      <c:spPr>
        <a:solidFill>
          <a:srgbClr val="000099"/>
        </a:solidFill>
      </c:spPr>
      <c:txPr>
        <a:bodyPr/>
        <a:lstStyle/>
        <a:p>
          <a:pPr>
            <a:defRPr>
              <a:solidFill>
                <a:schemeClr val="bg1"/>
              </a:solidFill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3.2150326797385623E-2"/>
          <c:y val="0.13183668005354751"/>
          <c:w val="0.95643627450980395"/>
          <c:h val="0.632103128991060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Capacity_Planning!$A$5</c:f>
              <c:strCache>
                <c:ptCount val="1"/>
                <c:pt idx="0">
                  <c:v>Healthy
Capacity
%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numFmt formatCode="[=0]&quot;&quot;;General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Capacity_Planning!$E$6:$E$14</c:f>
              <c:strCache>
                <c:ptCount val="6"/>
                <c:pt idx="0">
                  <c:v>Process Step 1</c:v>
                </c:pt>
                <c:pt idx="1">
                  <c:v>Process Step 2</c:v>
                </c:pt>
                <c:pt idx="2">
                  <c:v>Process Step 3</c:v>
                </c:pt>
                <c:pt idx="3">
                  <c:v>Process Step 4</c:v>
                </c:pt>
                <c:pt idx="4">
                  <c:v>Process Step 5</c:v>
                </c:pt>
                <c:pt idx="5">
                  <c:v>Process Step 6</c:v>
                </c:pt>
              </c:strCache>
            </c:strRef>
          </c:cat>
          <c:val>
            <c:numRef>
              <c:f>Capacity_Planning!$A$45:$A$53</c:f>
              <c:numCache>
                <c:formatCode>#,##0</c:formatCode>
                <c:ptCount val="9"/>
                <c:pt idx="0">
                  <c:v>0</c:v>
                </c:pt>
                <c:pt idx="1">
                  <c:v>79</c:v>
                </c:pt>
                <c:pt idx="2">
                  <c:v>70</c:v>
                </c:pt>
                <c:pt idx="3">
                  <c:v>70</c:v>
                </c:pt>
                <c:pt idx="4">
                  <c:v>77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6F-4148-AF77-D0A2F370DBC9}"/>
            </c:ext>
          </c:extLst>
        </c:ser>
        <c:ser>
          <c:idx val="3"/>
          <c:order val="1"/>
          <c:tx>
            <c:strRef>
              <c:f>Capacity_Planning!$B$5</c:f>
              <c:strCache>
                <c:ptCount val="1"/>
                <c:pt idx="0">
                  <c:v>Critical
Capacity
%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numFmt formatCode="[=0]&quot;&quot;;General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Capacity_Planning!$B$45:$B$53</c:f>
              <c:numCache>
                <c:formatCode>#,##0</c:formatCode>
                <c:ptCount val="9"/>
                <c:pt idx="0">
                  <c:v>82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6F-4148-AF77-D0A2F370DBC9}"/>
            </c:ext>
          </c:extLst>
        </c:ser>
        <c:ser>
          <c:idx val="2"/>
          <c:order val="2"/>
          <c:tx>
            <c:strRef>
              <c:f>Capacity_Planning!$C$5</c:f>
              <c:strCache>
                <c:ptCount val="1"/>
                <c:pt idx="0">
                  <c:v>Bottleneck
Capacity
%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numFmt formatCode="[=0]&quot;&quot;;General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Capacity_Planning!$C$45:$C$53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6F-4148-AF77-D0A2F370DBC9}"/>
            </c:ext>
          </c:extLst>
        </c:ser>
        <c:ser>
          <c:idx val="1"/>
          <c:order val="3"/>
          <c:tx>
            <c:strRef>
              <c:f>Capacity_Planning!$D$5</c:f>
              <c:strCache>
                <c:ptCount val="1"/>
                <c:pt idx="0">
                  <c:v>Spare Capacity in %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numFmt formatCode="[=0]&quot;&quot;;General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Capacity_Planning!$E$6:$E$14</c:f>
              <c:strCache>
                <c:ptCount val="6"/>
                <c:pt idx="0">
                  <c:v>Process Step 1</c:v>
                </c:pt>
                <c:pt idx="1">
                  <c:v>Process Step 2</c:v>
                </c:pt>
                <c:pt idx="2">
                  <c:v>Process Step 3</c:v>
                </c:pt>
                <c:pt idx="3">
                  <c:v>Process Step 4</c:v>
                </c:pt>
                <c:pt idx="4">
                  <c:v>Process Step 5</c:v>
                </c:pt>
                <c:pt idx="5">
                  <c:v>Process Step 6</c:v>
                </c:pt>
              </c:strCache>
            </c:strRef>
          </c:cat>
          <c:val>
            <c:numRef>
              <c:f>Capacity_Planning!$D$45:$D$53</c:f>
              <c:numCache>
                <c:formatCode>#,##0</c:formatCode>
                <c:ptCount val="9"/>
                <c:pt idx="0">
                  <c:v>18</c:v>
                </c:pt>
                <c:pt idx="1">
                  <c:v>21</c:v>
                </c:pt>
                <c:pt idx="2">
                  <c:v>30</c:v>
                </c:pt>
                <c:pt idx="3">
                  <c:v>30</c:v>
                </c:pt>
                <c:pt idx="4">
                  <c:v>23</c:v>
                </c:pt>
                <c:pt idx="5">
                  <c:v>16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6F-4148-AF77-D0A2F370DB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91735424"/>
        <c:axId val="291736960"/>
      </c:barChart>
      <c:catAx>
        <c:axId val="29173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50800" cmpd="sng">
            <a:tailEnd type="triangle"/>
          </a:ln>
        </c:spPr>
        <c:txPr>
          <a:bodyPr/>
          <a:lstStyle/>
          <a:p>
            <a:pPr>
              <a:defRPr sz="1200" b="1"/>
            </a:pPr>
            <a:endParaRPr lang="de-DE"/>
          </a:p>
        </c:txPr>
        <c:crossAx val="291736960"/>
        <c:crosses val="autoZero"/>
        <c:auto val="1"/>
        <c:lblAlgn val="ctr"/>
        <c:lblOffset val="100"/>
        <c:noMultiLvlLbl val="0"/>
      </c:catAx>
      <c:valAx>
        <c:axId val="291736960"/>
        <c:scaling>
          <c:orientation val="minMax"/>
          <c:max val="100"/>
          <c:min val="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91735424"/>
        <c:crosses val="autoZero"/>
        <c:crossBetween val="between"/>
        <c:majorUnit val="20"/>
      </c:valAx>
    </c:plotArea>
    <c:plotVisOnly val="1"/>
    <c:dispBlanksAs val="gap"/>
    <c:showDLblsOverMax val="0"/>
  </c:chart>
  <c:txPr>
    <a:bodyPr/>
    <a:lstStyle/>
    <a:p>
      <a:pPr>
        <a:defRPr b="1"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Capacity_Planning!$A$56</c:f>
          <c:strCache>
            <c:ptCount val="1"/>
            <c:pt idx="0">
              <c:v>2025</c:v>
            </c:pt>
          </c:strCache>
        </c:strRef>
      </c:tx>
      <c:layout>
        <c:manualLayout>
          <c:xMode val="edge"/>
          <c:yMode val="edge"/>
          <c:x val="6.638071895424839E-4"/>
          <c:y val="0"/>
        </c:manualLayout>
      </c:layout>
      <c:overlay val="0"/>
      <c:spPr>
        <a:solidFill>
          <a:srgbClr val="000099"/>
        </a:solidFill>
      </c:spPr>
      <c:txPr>
        <a:bodyPr/>
        <a:lstStyle/>
        <a:p>
          <a:pPr>
            <a:defRPr>
              <a:solidFill>
                <a:schemeClr val="bg1"/>
              </a:solidFill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3.2150326797385623E-2"/>
          <c:y val="0.13985910307898258"/>
          <c:w val="0.95643627450980395"/>
          <c:h val="0.620025542784163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Capacity_Planning!$A$5</c:f>
              <c:strCache>
                <c:ptCount val="1"/>
                <c:pt idx="0">
                  <c:v>Healthy
Capacity
%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numFmt formatCode="[=0]&quot;&quot;;General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Capacity_Planning!$E$6:$E$14</c:f>
              <c:strCache>
                <c:ptCount val="6"/>
                <c:pt idx="0">
                  <c:v>Process Step 1</c:v>
                </c:pt>
                <c:pt idx="1">
                  <c:v>Process Step 2</c:v>
                </c:pt>
                <c:pt idx="2">
                  <c:v>Process Step 3</c:v>
                </c:pt>
                <c:pt idx="3">
                  <c:v>Process Step 4</c:v>
                </c:pt>
                <c:pt idx="4">
                  <c:v>Process Step 5</c:v>
                </c:pt>
                <c:pt idx="5">
                  <c:v>Process Step 6</c:v>
                </c:pt>
              </c:strCache>
            </c:strRef>
          </c:cat>
          <c:val>
            <c:numRef>
              <c:f>Capacity_Planning!$A$58:$A$66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A9-41FD-8007-6541E6689980}"/>
            </c:ext>
          </c:extLst>
        </c:ser>
        <c:ser>
          <c:idx val="3"/>
          <c:order val="1"/>
          <c:tx>
            <c:strRef>
              <c:f>Capacity_Planning!$B$5</c:f>
              <c:strCache>
                <c:ptCount val="1"/>
                <c:pt idx="0">
                  <c:v>Critical
Capacity
%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numFmt formatCode="[=0]&quot;&quot;;General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Capacity_Planning!$B$58:$B$66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A9-41FD-8007-6541E6689980}"/>
            </c:ext>
          </c:extLst>
        </c:ser>
        <c:ser>
          <c:idx val="2"/>
          <c:order val="2"/>
          <c:tx>
            <c:strRef>
              <c:f>Capacity_Planning!$C$5</c:f>
              <c:strCache>
                <c:ptCount val="1"/>
                <c:pt idx="0">
                  <c:v>Bottleneck
Capacity
%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numFmt formatCode="[=0]&quot;&quot;;General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Capacity_Planning!$C$58:$C$66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A9-41FD-8007-6541E6689980}"/>
            </c:ext>
          </c:extLst>
        </c:ser>
        <c:ser>
          <c:idx val="1"/>
          <c:order val="3"/>
          <c:tx>
            <c:strRef>
              <c:f>Capacity_Planning!$D$5</c:f>
              <c:strCache>
                <c:ptCount val="1"/>
                <c:pt idx="0">
                  <c:v>Spare Capacity in %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numFmt formatCode="[=0]&quot;&quot;;General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Capacity_Planning!$E$6:$E$14</c:f>
              <c:strCache>
                <c:ptCount val="6"/>
                <c:pt idx="0">
                  <c:v>Process Step 1</c:v>
                </c:pt>
                <c:pt idx="1">
                  <c:v>Process Step 2</c:v>
                </c:pt>
                <c:pt idx="2">
                  <c:v>Process Step 3</c:v>
                </c:pt>
                <c:pt idx="3">
                  <c:v>Process Step 4</c:v>
                </c:pt>
                <c:pt idx="4">
                  <c:v>Process Step 5</c:v>
                </c:pt>
                <c:pt idx="5">
                  <c:v>Process Step 6</c:v>
                </c:pt>
              </c:strCache>
            </c:strRef>
          </c:cat>
          <c:val>
            <c:numRef>
              <c:f>Capacity_Planning!$D$58:$D$66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EA9-41FD-8007-6541E6689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92363264"/>
        <c:axId val="292381440"/>
      </c:barChart>
      <c:catAx>
        <c:axId val="29236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50800" cmpd="sng">
            <a:tailEnd type="triangle"/>
          </a:ln>
        </c:spPr>
        <c:txPr>
          <a:bodyPr/>
          <a:lstStyle/>
          <a:p>
            <a:pPr>
              <a:defRPr sz="1200" b="1"/>
            </a:pPr>
            <a:endParaRPr lang="de-DE"/>
          </a:p>
        </c:txPr>
        <c:crossAx val="292381440"/>
        <c:crosses val="autoZero"/>
        <c:auto val="1"/>
        <c:lblAlgn val="ctr"/>
        <c:lblOffset val="100"/>
        <c:noMultiLvlLbl val="0"/>
      </c:catAx>
      <c:valAx>
        <c:axId val="292381440"/>
        <c:scaling>
          <c:orientation val="minMax"/>
          <c:max val="100"/>
          <c:min val="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92363264"/>
        <c:crosses val="autoZero"/>
        <c:crossBetween val="between"/>
        <c:majorUnit val="20"/>
      </c:valAx>
    </c:plotArea>
    <c:plotVisOnly val="1"/>
    <c:dispBlanksAs val="gap"/>
    <c:showDLblsOverMax val="0"/>
  </c:chart>
  <c:txPr>
    <a:bodyPr/>
    <a:lstStyle/>
    <a:p>
      <a:pPr>
        <a:defRPr b="1"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Capacity_Planning!$A$69</c:f>
          <c:strCache>
            <c:ptCount val="1"/>
            <c:pt idx="0">
              <c:v>2026</c:v>
            </c:pt>
          </c:strCache>
        </c:strRef>
      </c:tx>
      <c:layout>
        <c:manualLayout>
          <c:xMode val="edge"/>
          <c:yMode val="edge"/>
          <c:x val="6.638071895424839E-4"/>
          <c:y val="0"/>
        </c:manualLayout>
      </c:layout>
      <c:overlay val="0"/>
      <c:spPr>
        <a:solidFill>
          <a:srgbClr val="000099"/>
        </a:solidFill>
      </c:spPr>
      <c:txPr>
        <a:bodyPr/>
        <a:lstStyle/>
        <a:p>
          <a:pPr>
            <a:defRPr>
              <a:solidFill>
                <a:schemeClr val="bg1"/>
              </a:solidFill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3.2150326797385623E-2"/>
          <c:y val="0.12614869281045751"/>
          <c:w val="0.95643627450980395"/>
          <c:h val="0.621571200510855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Capacity_Planning!$A$5</c:f>
              <c:strCache>
                <c:ptCount val="1"/>
                <c:pt idx="0">
                  <c:v>Healthy
Capacity
%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numFmt formatCode="[=0]&quot;&quot;;General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Capacity_Planning!$E$6:$E$14</c:f>
              <c:strCache>
                <c:ptCount val="6"/>
                <c:pt idx="0">
                  <c:v>Process Step 1</c:v>
                </c:pt>
                <c:pt idx="1">
                  <c:v>Process Step 2</c:v>
                </c:pt>
                <c:pt idx="2">
                  <c:v>Process Step 3</c:v>
                </c:pt>
                <c:pt idx="3">
                  <c:v>Process Step 4</c:v>
                </c:pt>
                <c:pt idx="4">
                  <c:v>Process Step 5</c:v>
                </c:pt>
                <c:pt idx="5">
                  <c:v>Process Step 6</c:v>
                </c:pt>
              </c:strCache>
            </c:strRef>
          </c:cat>
          <c:val>
            <c:numRef>
              <c:f>Capacity_Planning!$A$71:$A$79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41-4760-BC29-29BB0DAEFA82}"/>
            </c:ext>
          </c:extLst>
        </c:ser>
        <c:ser>
          <c:idx val="3"/>
          <c:order val="1"/>
          <c:tx>
            <c:strRef>
              <c:f>Capacity_Planning!$B$5</c:f>
              <c:strCache>
                <c:ptCount val="1"/>
                <c:pt idx="0">
                  <c:v>Critical
Capacity
%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numFmt formatCode="[=0]&quot;&quot;;General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Capacity_Planning!$B$71:$B$79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41-4760-BC29-29BB0DAEFA82}"/>
            </c:ext>
          </c:extLst>
        </c:ser>
        <c:ser>
          <c:idx val="2"/>
          <c:order val="2"/>
          <c:tx>
            <c:strRef>
              <c:f>Capacity_Planning!$C$5</c:f>
              <c:strCache>
                <c:ptCount val="1"/>
                <c:pt idx="0">
                  <c:v>Bottleneck
Capacity
%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numFmt formatCode="[=0]&quot;&quot;;General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Capacity_Planning!$C$71:$C$79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41-4760-BC29-29BB0DAEFA82}"/>
            </c:ext>
          </c:extLst>
        </c:ser>
        <c:ser>
          <c:idx val="1"/>
          <c:order val="3"/>
          <c:tx>
            <c:strRef>
              <c:f>Capacity_Planning!$D$5</c:f>
              <c:strCache>
                <c:ptCount val="1"/>
                <c:pt idx="0">
                  <c:v>Spare Capacity in %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numFmt formatCode="[=0]&quot;&quot;;General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Capacity_Planning!$E$6:$E$14</c:f>
              <c:strCache>
                <c:ptCount val="6"/>
                <c:pt idx="0">
                  <c:v>Process Step 1</c:v>
                </c:pt>
                <c:pt idx="1">
                  <c:v>Process Step 2</c:v>
                </c:pt>
                <c:pt idx="2">
                  <c:v>Process Step 3</c:v>
                </c:pt>
                <c:pt idx="3">
                  <c:v>Process Step 4</c:v>
                </c:pt>
                <c:pt idx="4">
                  <c:v>Process Step 5</c:v>
                </c:pt>
                <c:pt idx="5">
                  <c:v>Process Step 6</c:v>
                </c:pt>
              </c:strCache>
            </c:strRef>
          </c:cat>
          <c:val>
            <c:numRef>
              <c:f>Capacity_Planning!$D$71:$D$79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41-4760-BC29-29BB0DAEFA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93085568"/>
        <c:axId val="293087104"/>
      </c:barChart>
      <c:catAx>
        <c:axId val="29308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50800" cmpd="sng">
            <a:tailEnd type="triangle"/>
          </a:ln>
        </c:spPr>
        <c:txPr>
          <a:bodyPr/>
          <a:lstStyle/>
          <a:p>
            <a:pPr>
              <a:defRPr sz="1200" b="1"/>
            </a:pPr>
            <a:endParaRPr lang="de-DE"/>
          </a:p>
        </c:txPr>
        <c:crossAx val="293087104"/>
        <c:crosses val="autoZero"/>
        <c:auto val="1"/>
        <c:lblAlgn val="ctr"/>
        <c:lblOffset val="100"/>
        <c:noMultiLvlLbl val="0"/>
      </c:catAx>
      <c:valAx>
        <c:axId val="293087104"/>
        <c:scaling>
          <c:orientation val="minMax"/>
          <c:max val="100"/>
          <c:min val="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93085568"/>
        <c:crosses val="autoZero"/>
        <c:crossBetween val="between"/>
        <c:majorUnit val="20"/>
      </c:valAx>
    </c:plotArea>
    <c:plotVisOnly val="1"/>
    <c:dispBlanksAs val="gap"/>
    <c:showDLblsOverMax val="0"/>
  </c:chart>
  <c:txPr>
    <a:bodyPr/>
    <a:lstStyle/>
    <a:p>
      <a:pPr>
        <a:defRPr b="1"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Capacity_Planning!$A$82</c:f>
          <c:strCache>
            <c:ptCount val="1"/>
            <c:pt idx="0">
              <c:v>2027</c:v>
            </c:pt>
          </c:strCache>
        </c:strRef>
      </c:tx>
      <c:layout>
        <c:manualLayout>
          <c:xMode val="edge"/>
          <c:yMode val="edge"/>
          <c:x val="6.638071895424839E-4"/>
          <c:y val="0"/>
        </c:manualLayout>
      </c:layout>
      <c:overlay val="0"/>
      <c:spPr>
        <a:solidFill>
          <a:srgbClr val="000099"/>
        </a:solidFill>
      </c:spPr>
      <c:txPr>
        <a:bodyPr/>
        <a:lstStyle/>
        <a:p>
          <a:pPr>
            <a:defRPr>
              <a:solidFill>
                <a:schemeClr val="bg1"/>
              </a:solidFill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3.2150326797385623E-2"/>
          <c:y val="0.13470882352941177"/>
          <c:w val="0.95643627450980395"/>
          <c:h val="0.625175925925925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Capacity_Planning!$A$5</c:f>
              <c:strCache>
                <c:ptCount val="1"/>
                <c:pt idx="0">
                  <c:v>Healthy
Capacity
%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numFmt formatCode="[=0]&quot;&quot;;General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Capacity_Planning!$E$6:$E$14</c:f>
              <c:strCache>
                <c:ptCount val="6"/>
                <c:pt idx="0">
                  <c:v>Process Step 1</c:v>
                </c:pt>
                <c:pt idx="1">
                  <c:v>Process Step 2</c:v>
                </c:pt>
                <c:pt idx="2">
                  <c:v>Process Step 3</c:v>
                </c:pt>
                <c:pt idx="3">
                  <c:v>Process Step 4</c:v>
                </c:pt>
                <c:pt idx="4">
                  <c:v>Process Step 5</c:v>
                </c:pt>
                <c:pt idx="5">
                  <c:v>Process Step 6</c:v>
                </c:pt>
              </c:strCache>
            </c:strRef>
          </c:cat>
          <c:val>
            <c:numRef>
              <c:f>Capacity_Planning!$A$84:$A$92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CE-4149-B850-A8A75B6C050C}"/>
            </c:ext>
          </c:extLst>
        </c:ser>
        <c:ser>
          <c:idx val="3"/>
          <c:order val="1"/>
          <c:tx>
            <c:strRef>
              <c:f>Capacity_Planning!$B$5</c:f>
              <c:strCache>
                <c:ptCount val="1"/>
                <c:pt idx="0">
                  <c:v>Critical
Capacity
%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numFmt formatCode="[=0]&quot;&quot;;General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Capacity_Planning!$B$84:$B$92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CE-4149-B850-A8A75B6C050C}"/>
            </c:ext>
          </c:extLst>
        </c:ser>
        <c:ser>
          <c:idx val="2"/>
          <c:order val="2"/>
          <c:tx>
            <c:strRef>
              <c:f>Capacity_Planning!$C$5</c:f>
              <c:strCache>
                <c:ptCount val="1"/>
                <c:pt idx="0">
                  <c:v>Bottleneck
Capacity
%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numFmt formatCode="[=0]&quot;&quot;;General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Capacity_Planning!$C$84:$C$92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CE-4149-B850-A8A75B6C050C}"/>
            </c:ext>
          </c:extLst>
        </c:ser>
        <c:ser>
          <c:idx val="1"/>
          <c:order val="3"/>
          <c:tx>
            <c:strRef>
              <c:f>Capacity_Planning!$D$5</c:f>
              <c:strCache>
                <c:ptCount val="1"/>
                <c:pt idx="0">
                  <c:v>Spare Capacity in %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numFmt formatCode="[=0]&quot;&quot;;General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Capacity_Planning!$E$6:$E$14</c:f>
              <c:strCache>
                <c:ptCount val="6"/>
                <c:pt idx="0">
                  <c:v>Process Step 1</c:v>
                </c:pt>
                <c:pt idx="1">
                  <c:v>Process Step 2</c:v>
                </c:pt>
                <c:pt idx="2">
                  <c:v>Process Step 3</c:v>
                </c:pt>
                <c:pt idx="3">
                  <c:v>Process Step 4</c:v>
                </c:pt>
                <c:pt idx="4">
                  <c:v>Process Step 5</c:v>
                </c:pt>
                <c:pt idx="5">
                  <c:v>Process Step 6</c:v>
                </c:pt>
              </c:strCache>
            </c:strRef>
          </c:cat>
          <c:val>
            <c:numRef>
              <c:f>Capacity_Planning!$D$84:$D$92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4CE-4149-B850-A8A75B6C0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02765568"/>
        <c:axId val="302767104"/>
      </c:barChart>
      <c:catAx>
        <c:axId val="30276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50800" cmpd="sng">
            <a:tailEnd type="triangle"/>
          </a:ln>
        </c:spPr>
        <c:txPr>
          <a:bodyPr/>
          <a:lstStyle/>
          <a:p>
            <a:pPr>
              <a:defRPr sz="1200" b="1"/>
            </a:pPr>
            <a:endParaRPr lang="de-DE"/>
          </a:p>
        </c:txPr>
        <c:crossAx val="302767104"/>
        <c:crosses val="autoZero"/>
        <c:auto val="1"/>
        <c:lblAlgn val="ctr"/>
        <c:lblOffset val="100"/>
        <c:noMultiLvlLbl val="0"/>
      </c:catAx>
      <c:valAx>
        <c:axId val="302767104"/>
        <c:scaling>
          <c:orientation val="minMax"/>
          <c:max val="100"/>
          <c:min val="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02765568"/>
        <c:crosses val="autoZero"/>
        <c:crossBetween val="between"/>
        <c:majorUnit val="20"/>
      </c:valAx>
    </c:plotArea>
    <c:plotVisOnly val="1"/>
    <c:dispBlanksAs val="gap"/>
    <c:showDLblsOverMax val="0"/>
  </c:chart>
  <c:txPr>
    <a:bodyPr/>
    <a:lstStyle/>
    <a:p>
      <a:pPr>
        <a:defRPr b="1"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>
                <a:latin typeface="+mj-lt"/>
              </a:defRPr>
            </a:pPr>
            <a:r>
              <a:rPr lang="en-US" sz="2000">
                <a:latin typeface="+mj-lt"/>
              </a:rPr>
              <a:t>Malvern T&amp;E 2018, @ COGS in kUSD</a:t>
            </a:r>
          </a:p>
        </c:rich>
      </c:tx>
      <c:layout>
        <c:manualLayout>
          <c:xMode val="edge"/>
          <c:yMode val="edge"/>
          <c:x val="5.4549544802545507E-4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1"/>
          <c:tx>
            <c:strRef>
              <c:f>Input_Malvern!$A$5</c:f>
              <c:strCache>
                <c:ptCount val="1"/>
                <c:pt idx="0">
                  <c:v>Supply Plan '18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val>
            <c:numRef>
              <c:f>Input_Malvern!$B$5:$M$5</c:f>
              <c:numCache>
                <c:formatCode>General</c:formatCode>
                <c:ptCount val="12"/>
                <c:pt idx="0">
                  <c:v>80</c:v>
                </c:pt>
                <c:pt idx="1">
                  <c:v>80</c:v>
                </c:pt>
                <c:pt idx="2">
                  <c:v>80</c:v>
                </c:pt>
                <c:pt idx="3">
                  <c:v>80</c:v>
                </c:pt>
                <c:pt idx="4">
                  <c:v>80</c:v>
                </c:pt>
                <c:pt idx="5">
                  <c:v>80</c:v>
                </c:pt>
                <c:pt idx="6">
                  <c:v>80</c:v>
                </c:pt>
                <c:pt idx="7">
                  <c:v>80</c:v>
                </c:pt>
                <c:pt idx="8">
                  <c:v>80</c:v>
                </c:pt>
                <c:pt idx="9">
                  <c:v>80</c:v>
                </c:pt>
                <c:pt idx="10">
                  <c:v>80</c:v>
                </c:pt>
                <c:pt idx="11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70-43A1-A458-437ECC838E15}"/>
            </c:ext>
          </c:extLst>
        </c:ser>
        <c:ser>
          <c:idx val="1"/>
          <c:order val="2"/>
          <c:tx>
            <c:strRef>
              <c:f>Input_Malvern!$A$6</c:f>
              <c:strCache>
                <c:ptCount val="1"/>
                <c:pt idx="0">
                  <c:v>Financial Plan '18 (FG Output)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</c:spPr>
          <c:invertIfNegative val="0"/>
          <c:val>
            <c:numRef>
              <c:f>Input_Malvern!$B$6:$M$6</c:f>
              <c:numCache>
                <c:formatCode>General</c:formatCode>
                <c:ptCount val="12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70-43A1-A458-437ECC838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8240088"/>
        <c:axId val="1528240480"/>
      </c:barChart>
      <c:lineChart>
        <c:grouping val="standard"/>
        <c:varyColors val="0"/>
        <c:ser>
          <c:idx val="3"/>
          <c:order val="0"/>
          <c:tx>
            <c:strRef>
              <c:f>Input_Malvern!$A$4</c:f>
              <c:strCache>
                <c:ptCount val="1"/>
                <c:pt idx="0">
                  <c:v>Shipments Budget '18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Input_Malvern!$B$4:$M$4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70-43A1-A458-437ECC838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240088"/>
        <c:axId val="1528240480"/>
      </c:lineChart>
      <c:catAx>
        <c:axId val="1528240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+mj-lt"/>
              </a:defRPr>
            </a:pPr>
            <a:endParaRPr lang="de-DE"/>
          </a:p>
        </c:txPr>
        <c:crossAx val="1528240480"/>
        <c:crosses val="autoZero"/>
        <c:auto val="1"/>
        <c:lblAlgn val="ctr"/>
        <c:lblOffset val="100"/>
        <c:noMultiLvlLbl val="1"/>
      </c:catAx>
      <c:valAx>
        <c:axId val="15282404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+mj-lt"/>
              </a:defRPr>
            </a:pPr>
            <a:endParaRPr lang="de-DE"/>
          </a:p>
        </c:txPr>
        <c:crossAx val="152824008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400" b="1">
              <a:latin typeface="+mj-lt"/>
            </a:defRPr>
          </a:pPr>
          <a:endParaRPr lang="de-DE"/>
        </a:p>
      </c:tx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8740157499999996" l="0.7" r="0.7" t="0.78740157499999996" header="0.3" footer="0.3"/>
    <c:pageSetup/>
  </c:printSettings>
</c:chartSpace>
</file>

<file path=xl/ctrlProps/ctrlProp1.xml><?xml version="1.0" encoding="utf-8"?>
<formControlPr xmlns="http://schemas.microsoft.com/office/spreadsheetml/2009/9/main" objectType="Scroll" dx="22" fmlaLink="$J6" horiz="1" max="100" min="1" page="10" val="10"/>
</file>

<file path=xl/ctrlProps/ctrlProp10.xml><?xml version="1.0" encoding="utf-8"?>
<formControlPr xmlns="http://schemas.microsoft.com/office/spreadsheetml/2009/9/main" objectType="Scroll" dx="22" fmlaLink="$J20" horiz="1" max="100" min="1" page="10" val="6"/>
</file>

<file path=xl/ctrlProps/ctrlProp100.xml><?xml version="1.0" encoding="utf-8"?>
<formControlPr xmlns="http://schemas.microsoft.com/office/spreadsheetml/2009/9/main" objectType="Scroll" dx="22" fmlaLink="$I87" horiz="1" max="7" min="1" page="10"/>
</file>

<file path=xl/ctrlProps/ctrlProp101.xml><?xml version="1.0" encoding="utf-8"?>
<formControlPr xmlns="http://schemas.microsoft.com/office/spreadsheetml/2009/9/main" objectType="Scroll" dx="22" fmlaLink="$I88" horiz="1" max="7" min="1" page="10"/>
</file>

<file path=xl/ctrlProps/ctrlProp102.xml><?xml version="1.0" encoding="utf-8"?>
<formControlPr xmlns="http://schemas.microsoft.com/office/spreadsheetml/2009/9/main" objectType="Scroll" dx="22" fmlaLink="$I89" horiz="1" max="7" min="1" page="10"/>
</file>

<file path=xl/ctrlProps/ctrlProp103.xml><?xml version="1.0" encoding="utf-8"?>
<formControlPr xmlns="http://schemas.microsoft.com/office/spreadsheetml/2009/9/main" objectType="Scroll" dx="22" fmlaLink="$I90" horiz="1" max="7" min="1" page="10"/>
</file>

<file path=xl/ctrlProps/ctrlProp104.xml><?xml version="1.0" encoding="utf-8"?>
<formControlPr xmlns="http://schemas.microsoft.com/office/spreadsheetml/2009/9/main" objectType="Scroll" dx="22" fmlaLink="$I91" horiz="1" max="7" min="1" page="10"/>
</file>

<file path=xl/ctrlProps/ctrlProp105.xml><?xml version="1.0" encoding="utf-8"?>
<formControlPr xmlns="http://schemas.microsoft.com/office/spreadsheetml/2009/9/main" objectType="Scroll" dx="22" fmlaLink="$J45" horiz="1" max="25" min="1" page="10" val="13"/>
</file>

<file path=xl/ctrlProps/ctrlProp106.xml><?xml version="1.0" encoding="utf-8"?>
<formControlPr xmlns="http://schemas.microsoft.com/office/spreadsheetml/2009/9/main" objectType="Scroll" dx="22" fmlaLink="$J46" horiz="1" max="25" min="1" page="10" val="7"/>
</file>

<file path=xl/ctrlProps/ctrlProp107.xml><?xml version="1.0" encoding="utf-8"?>
<formControlPr xmlns="http://schemas.microsoft.com/office/spreadsheetml/2009/9/main" objectType="Scroll" dx="22" fmlaLink="$J47" horiz="1" max="25" min="1" page="10" val="4"/>
</file>

<file path=xl/ctrlProps/ctrlProp108.xml><?xml version="1.0" encoding="utf-8"?>
<formControlPr xmlns="http://schemas.microsoft.com/office/spreadsheetml/2009/9/main" objectType="Scroll" dx="22" fmlaLink="$J48" horiz="1" max="25" min="1" page="10" val="5"/>
</file>

<file path=xl/ctrlProps/ctrlProp109.xml><?xml version="1.0" encoding="utf-8"?>
<formControlPr xmlns="http://schemas.microsoft.com/office/spreadsheetml/2009/9/main" objectType="Scroll" dx="22" fmlaLink="$J49" horiz="1" max="25" min="1" page="10" val="4"/>
</file>

<file path=xl/ctrlProps/ctrlProp11.xml><?xml version="1.0" encoding="utf-8"?>
<formControlPr xmlns="http://schemas.microsoft.com/office/spreadsheetml/2009/9/main" objectType="Scroll" dx="22" fmlaLink="$J21" horiz="1" max="100" min="1" page="10" val="4"/>
</file>

<file path=xl/ctrlProps/ctrlProp110.xml><?xml version="1.0" encoding="utf-8"?>
<formControlPr xmlns="http://schemas.microsoft.com/office/spreadsheetml/2009/9/main" objectType="Scroll" dx="22" fmlaLink="$J50" horiz="1" max="25" min="1" page="10" val="6"/>
</file>

<file path=xl/ctrlProps/ctrlProp111.xml><?xml version="1.0" encoding="utf-8"?>
<formControlPr xmlns="http://schemas.microsoft.com/office/spreadsheetml/2009/9/main" objectType="Scroll" dx="22" fmlaLink="$J51" horiz="1" max="25" min="1" page="10"/>
</file>

<file path=xl/ctrlProps/ctrlProp112.xml><?xml version="1.0" encoding="utf-8"?>
<formControlPr xmlns="http://schemas.microsoft.com/office/spreadsheetml/2009/9/main" objectType="Scroll" dx="22" fmlaLink="$J52" horiz="1" max="25" min="1" page="10"/>
</file>

<file path=xl/ctrlProps/ctrlProp113.xml><?xml version="1.0" encoding="utf-8"?>
<formControlPr xmlns="http://schemas.microsoft.com/office/spreadsheetml/2009/9/main" objectType="Scroll" dx="22" fmlaLink="$J45" horiz="1" max="100" min="1" page="10" val="13"/>
</file>

<file path=xl/ctrlProps/ctrlProp114.xml><?xml version="1.0" encoding="utf-8"?>
<formControlPr xmlns="http://schemas.microsoft.com/office/spreadsheetml/2009/9/main" objectType="Scroll" dx="22" fmlaLink="$J46" horiz="1" max="100" min="1" page="10" val="7"/>
</file>

<file path=xl/ctrlProps/ctrlProp115.xml><?xml version="1.0" encoding="utf-8"?>
<formControlPr xmlns="http://schemas.microsoft.com/office/spreadsheetml/2009/9/main" objectType="Scroll" dx="22" fmlaLink="$J47" horiz="1" max="100" min="1" page="10" val="4"/>
</file>

<file path=xl/ctrlProps/ctrlProp116.xml><?xml version="1.0" encoding="utf-8"?>
<formControlPr xmlns="http://schemas.microsoft.com/office/spreadsheetml/2009/9/main" objectType="Scroll" dx="22" fmlaLink="$J48" horiz="1" max="100" min="1" page="10" val="5"/>
</file>

<file path=xl/ctrlProps/ctrlProp117.xml><?xml version="1.0" encoding="utf-8"?>
<formControlPr xmlns="http://schemas.microsoft.com/office/spreadsheetml/2009/9/main" objectType="Scroll" dx="22" fmlaLink="$J49" horiz="1" max="100" min="1" page="10" val="4"/>
</file>

<file path=xl/ctrlProps/ctrlProp118.xml><?xml version="1.0" encoding="utf-8"?>
<formControlPr xmlns="http://schemas.microsoft.com/office/spreadsheetml/2009/9/main" objectType="Scroll" dx="22" fmlaLink="$J50" horiz="1" max="100" min="1" page="10" val="6"/>
</file>

<file path=xl/ctrlProps/ctrlProp119.xml><?xml version="1.0" encoding="utf-8"?>
<formControlPr xmlns="http://schemas.microsoft.com/office/spreadsheetml/2009/9/main" objectType="Scroll" dx="22" fmlaLink="$J51" horiz="1" max="100" min="1" page="10"/>
</file>

<file path=xl/ctrlProps/ctrlProp12.xml><?xml version="1.0" encoding="utf-8"?>
<formControlPr xmlns="http://schemas.microsoft.com/office/spreadsheetml/2009/9/main" objectType="Scroll" dx="22" fmlaLink="$J22" horiz="1" max="100" min="1" page="10" val="4"/>
</file>

<file path=xl/ctrlProps/ctrlProp120.xml><?xml version="1.0" encoding="utf-8"?>
<formControlPr xmlns="http://schemas.microsoft.com/office/spreadsheetml/2009/9/main" objectType="Scroll" dx="22" fmlaLink="$J52" horiz="1" max="100" min="1" page="10"/>
</file>

<file path=xl/ctrlProps/ctrlProp121.xml><?xml version="1.0" encoding="utf-8"?>
<formControlPr xmlns="http://schemas.microsoft.com/office/spreadsheetml/2009/9/main" objectType="Scroll" dx="22" fmlaLink="$J58" horiz="1" max="100" min="1" page="10"/>
</file>

<file path=xl/ctrlProps/ctrlProp122.xml><?xml version="1.0" encoding="utf-8"?>
<formControlPr xmlns="http://schemas.microsoft.com/office/spreadsheetml/2009/9/main" objectType="Scroll" dx="22" fmlaLink="$J59" horiz="1" max="100" min="1" page="10"/>
</file>

<file path=xl/ctrlProps/ctrlProp123.xml><?xml version="1.0" encoding="utf-8"?>
<formControlPr xmlns="http://schemas.microsoft.com/office/spreadsheetml/2009/9/main" objectType="Scroll" dx="22" fmlaLink="$J60" horiz="1" max="100" min="1" page="10"/>
</file>

<file path=xl/ctrlProps/ctrlProp124.xml><?xml version="1.0" encoding="utf-8"?>
<formControlPr xmlns="http://schemas.microsoft.com/office/spreadsheetml/2009/9/main" objectType="Scroll" dx="22" fmlaLink="$J61" horiz="1" max="100" min="1" page="10"/>
</file>

<file path=xl/ctrlProps/ctrlProp125.xml><?xml version="1.0" encoding="utf-8"?>
<formControlPr xmlns="http://schemas.microsoft.com/office/spreadsheetml/2009/9/main" objectType="Scroll" dx="22" fmlaLink="$J62" horiz="1" max="100" min="1" page="10"/>
</file>

<file path=xl/ctrlProps/ctrlProp126.xml><?xml version="1.0" encoding="utf-8"?>
<formControlPr xmlns="http://schemas.microsoft.com/office/spreadsheetml/2009/9/main" objectType="Scroll" dx="22" fmlaLink="$J63" horiz="1" max="100" min="1" page="10"/>
</file>

<file path=xl/ctrlProps/ctrlProp127.xml><?xml version="1.0" encoding="utf-8"?>
<formControlPr xmlns="http://schemas.microsoft.com/office/spreadsheetml/2009/9/main" objectType="Scroll" dx="22" fmlaLink="$J64" horiz="1" max="100" min="1" page="10"/>
</file>

<file path=xl/ctrlProps/ctrlProp128.xml><?xml version="1.0" encoding="utf-8"?>
<formControlPr xmlns="http://schemas.microsoft.com/office/spreadsheetml/2009/9/main" objectType="Scroll" dx="22" fmlaLink="$J65" horiz="1" max="100" min="1" page="10"/>
</file>

<file path=xl/ctrlProps/ctrlProp129.xml><?xml version="1.0" encoding="utf-8"?>
<formControlPr xmlns="http://schemas.microsoft.com/office/spreadsheetml/2009/9/main" objectType="Scroll" dx="22" fmlaLink="$J84" horiz="1" max="100" min="1" page="10"/>
</file>

<file path=xl/ctrlProps/ctrlProp13.xml><?xml version="1.0" encoding="utf-8"?>
<formControlPr xmlns="http://schemas.microsoft.com/office/spreadsheetml/2009/9/main" objectType="Scroll" dx="22" fmlaLink="$J23" horiz="1" max="100" min="1" page="10" val="4"/>
</file>

<file path=xl/ctrlProps/ctrlProp130.xml><?xml version="1.0" encoding="utf-8"?>
<formControlPr xmlns="http://schemas.microsoft.com/office/spreadsheetml/2009/9/main" objectType="Scroll" dx="22" fmlaLink="$J85" horiz="1" max="100" min="1" page="10"/>
</file>

<file path=xl/ctrlProps/ctrlProp131.xml><?xml version="1.0" encoding="utf-8"?>
<formControlPr xmlns="http://schemas.microsoft.com/office/spreadsheetml/2009/9/main" objectType="Scroll" dx="22" fmlaLink="$J86" horiz="1" max="100" min="1" page="10"/>
</file>

<file path=xl/ctrlProps/ctrlProp132.xml><?xml version="1.0" encoding="utf-8"?>
<formControlPr xmlns="http://schemas.microsoft.com/office/spreadsheetml/2009/9/main" objectType="Scroll" dx="22" fmlaLink="$J87" horiz="1" max="100" min="1" page="10"/>
</file>

<file path=xl/ctrlProps/ctrlProp133.xml><?xml version="1.0" encoding="utf-8"?>
<formControlPr xmlns="http://schemas.microsoft.com/office/spreadsheetml/2009/9/main" objectType="Scroll" dx="22" fmlaLink="$J88" horiz="1" max="100" min="1" page="10"/>
</file>

<file path=xl/ctrlProps/ctrlProp134.xml><?xml version="1.0" encoding="utf-8"?>
<formControlPr xmlns="http://schemas.microsoft.com/office/spreadsheetml/2009/9/main" objectType="Scroll" dx="22" fmlaLink="$J89" horiz="1" max="100" min="1" page="10"/>
</file>

<file path=xl/ctrlProps/ctrlProp135.xml><?xml version="1.0" encoding="utf-8"?>
<formControlPr xmlns="http://schemas.microsoft.com/office/spreadsheetml/2009/9/main" objectType="Scroll" dx="22" fmlaLink="$J90" horiz="1" max="100" min="1" page="10"/>
</file>

<file path=xl/ctrlProps/ctrlProp136.xml><?xml version="1.0" encoding="utf-8"?>
<formControlPr xmlns="http://schemas.microsoft.com/office/spreadsheetml/2009/9/main" objectType="Scroll" dx="22" fmlaLink="$J91" horiz="1" max="100" min="1" page="10"/>
</file>

<file path=xl/ctrlProps/ctrlProp137.xml><?xml version="1.0" encoding="utf-8"?>
<formControlPr xmlns="http://schemas.microsoft.com/office/spreadsheetml/2009/9/main" objectType="Scroll" dx="22" fmlaLink="$J$14" horiz="1" max="100" min="1" page="10"/>
</file>

<file path=xl/ctrlProps/ctrlProp138.xml><?xml version="1.0" encoding="utf-8"?>
<formControlPr xmlns="http://schemas.microsoft.com/office/spreadsheetml/2009/9/main" objectType="Scroll" dx="22" fmlaLink="$J26" horiz="1" max="25" min="1" page="10"/>
</file>

<file path=xl/ctrlProps/ctrlProp139.xml><?xml version="1.0" encoding="utf-8"?>
<formControlPr xmlns="http://schemas.microsoft.com/office/spreadsheetml/2009/9/main" objectType="Scroll" dx="22" fmlaLink="$I27" horiz="1" max="7" min="1" page="10"/>
</file>

<file path=xl/ctrlProps/ctrlProp14.xml><?xml version="1.0" encoding="utf-8"?>
<formControlPr xmlns="http://schemas.microsoft.com/office/spreadsheetml/2009/9/main" objectType="Scroll" dx="22" fmlaLink="$J24" horiz="1" max="100" min="1" page="10" val="6"/>
</file>

<file path=xl/ctrlProps/ctrlProp140.xml><?xml version="1.0" encoding="utf-8"?>
<formControlPr xmlns="http://schemas.microsoft.com/office/spreadsheetml/2009/9/main" objectType="Scroll" dx="22" fmlaLink="$J$40" horiz="1" max="25" min="1" page="10"/>
</file>

<file path=xl/ctrlProps/ctrlProp141.xml><?xml version="1.0" encoding="utf-8"?>
<formControlPr xmlns="http://schemas.microsoft.com/office/spreadsheetml/2009/9/main" objectType="Scroll" dx="22" fmlaLink="$I39" horiz="1" max="7" min="1" page="10"/>
</file>

<file path=xl/ctrlProps/ctrlProp142.xml><?xml version="1.0" encoding="utf-8"?>
<formControlPr xmlns="http://schemas.microsoft.com/office/spreadsheetml/2009/9/main" objectType="Scroll" dx="22" fmlaLink="$J52" horiz="1" max="25" min="1" page="10"/>
</file>

<file path=xl/ctrlProps/ctrlProp143.xml><?xml version="1.0" encoding="utf-8"?>
<formControlPr xmlns="http://schemas.microsoft.com/office/spreadsheetml/2009/9/main" objectType="Scroll" dx="22" fmlaLink="$I52" horiz="1" max="7" min="1" page="10"/>
</file>

<file path=xl/ctrlProps/ctrlProp144.xml><?xml version="1.0" encoding="utf-8"?>
<formControlPr xmlns="http://schemas.microsoft.com/office/spreadsheetml/2009/9/main" objectType="Scroll" dx="22" fmlaLink="$J$53" horiz="1" max="100" min="1" page="10"/>
</file>

<file path=xl/ctrlProps/ctrlProp145.xml><?xml version="1.0" encoding="utf-8"?>
<formControlPr xmlns="http://schemas.microsoft.com/office/spreadsheetml/2009/9/main" objectType="Scroll" dx="22" fmlaLink="$J65" horiz="1" max="25" min="1" page="10"/>
</file>

<file path=xl/ctrlProps/ctrlProp146.xml><?xml version="1.0" encoding="utf-8"?>
<formControlPr xmlns="http://schemas.microsoft.com/office/spreadsheetml/2009/9/main" objectType="Scroll" dx="22" fmlaLink="$I65" horiz="1" max="7" min="1" page="10"/>
</file>

<file path=xl/ctrlProps/ctrlProp147.xml><?xml version="1.0" encoding="utf-8"?>
<formControlPr xmlns="http://schemas.microsoft.com/office/spreadsheetml/2009/9/main" objectType="Scroll" dx="22" fmlaLink="$J52" horiz="1" max="25" min="1" page="10"/>
</file>

<file path=xl/ctrlProps/ctrlProp148.xml><?xml version="1.0" encoding="utf-8"?>
<formControlPr xmlns="http://schemas.microsoft.com/office/spreadsheetml/2009/9/main" objectType="Scroll" dx="22" fmlaLink="$J$66" horiz="1" max="100" min="1" page="10"/>
</file>

<file path=xl/ctrlProps/ctrlProp149.xml><?xml version="1.0" encoding="utf-8"?>
<formControlPr xmlns="http://schemas.microsoft.com/office/spreadsheetml/2009/9/main" objectType="Scroll" dx="22" fmlaLink="$J$79" horiz="1" max="100" min="1" page="10"/>
</file>

<file path=xl/ctrlProps/ctrlProp15.xml><?xml version="1.0" encoding="utf-8"?>
<formControlPr xmlns="http://schemas.microsoft.com/office/spreadsheetml/2009/9/main" objectType="Scroll" dx="22" fmlaLink="$J25" horiz="1" max="100" min="1" page="10"/>
</file>

<file path=xl/ctrlProps/ctrlProp150.xml><?xml version="1.0" encoding="utf-8"?>
<formControlPr xmlns="http://schemas.microsoft.com/office/spreadsheetml/2009/9/main" objectType="Scroll" dx="22" fmlaLink="$I78" horiz="1" max="7" min="1" page="10"/>
</file>

<file path=xl/ctrlProps/ctrlProp151.xml><?xml version="1.0" encoding="utf-8"?>
<formControlPr xmlns="http://schemas.microsoft.com/office/spreadsheetml/2009/9/main" objectType="Scroll" dx="22" fmlaLink="$J91" horiz="1" max="25" min="1" page="10"/>
</file>

<file path=xl/ctrlProps/ctrlProp152.xml><?xml version="1.0" encoding="utf-8"?>
<formControlPr xmlns="http://schemas.microsoft.com/office/spreadsheetml/2009/9/main" objectType="Scroll" dx="22" fmlaLink="$I91" horiz="1" max="7" min="1" page="10"/>
</file>

<file path=xl/ctrlProps/ctrlProp153.xml><?xml version="1.0" encoding="utf-8"?>
<formControlPr xmlns="http://schemas.microsoft.com/office/spreadsheetml/2009/9/main" objectType="Scroll" dx="22" fmlaLink="$J$92" horiz="1" max="100" min="1" page="10"/>
</file>

<file path=xl/ctrlProps/ctrlProp154.xml><?xml version="1.0" encoding="utf-8"?>
<formControlPr xmlns="http://schemas.microsoft.com/office/spreadsheetml/2009/9/main" objectType="Scroll" dx="22" fmlaLink="$J27" horiz="1" max="100" min="1" page="10"/>
</file>

<file path=xl/ctrlProps/ctrlProp155.xml><?xml version="1.0" encoding="utf-8"?>
<formControlPr xmlns="http://schemas.microsoft.com/office/spreadsheetml/2009/9/main" objectType="Scroll" dx="22" fmlaLink="I32" horiz="1" max="7" min="1" page="10" val="5"/>
</file>

<file path=xl/ctrlProps/ctrlProp156.xml><?xml version="1.0" encoding="utf-8"?>
<formControlPr xmlns="http://schemas.microsoft.com/office/spreadsheetml/2009/9/main" objectType="Scroll" dx="22" fmlaLink="$I20" horiz="1" max="7" min="1" page="10" val="5"/>
</file>

<file path=xl/ctrlProps/ctrlProp157.xml><?xml version="1.0" encoding="utf-8"?>
<formControlPr xmlns="http://schemas.microsoft.com/office/spreadsheetml/2009/9/main" objectType="Scroll" dx="22" fmlaLink="$I21" horiz="1" max="7" min="1" page="10" val="5"/>
</file>

<file path=xl/ctrlProps/ctrlProp158.xml><?xml version="1.0" encoding="utf-8"?>
<formControlPr xmlns="http://schemas.microsoft.com/office/spreadsheetml/2009/9/main" objectType="Scroll" dx="22" fmlaLink="$I22" horiz="1" max="7" min="1" page="10" val="5"/>
</file>

<file path=xl/ctrlProps/ctrlProp159.xml><?xml version="1.0" encoding="utf-8"?>
<formControlPr xmlns="http://schemas.microsoft.com/office/spreadsheetml/2009/9/main" objectType="Scroll" dx="22" fmlaLink="$I23" horiz="1" max="7" min="1" page="10" val="5"/>
</file>

<file path=xl/ctrlProps/ctrlProp16.xml><?xml version="1.0" encoding="utf-8"?>
<formControlPr xmlns="http://schemas.microsoft.com/office/spreadsheetml/2009/9/main" objectType="Scroll" dx="22" fmlaLink="$J26" horiz="1" max="100" min="1" page="10"/>
</file>

<file path=xl/ctrlProps/ctrlProp160.xml><?xml version="1.0" encoding="utf-8"?>
<formControlPr xmlns="http://schemas.microsoft.com/office/spreadsheetml/2009/9/main" objectType="Scroll" dx="22" fmlaLink="$I24" horiz="1" max="7" min="1" page="10" val="5"/>
</file>

<file path=xl/ctrlProps/ctrlProp161.xml><?xml version="1.0" encoding="utf-8"?>
<formControlPr xmlns="http://schemas.microsoft.com/office/spreadsheetml/2009/9/main" objectType="Scroll" dx="22" fmlaLink="$I25" horiz="1" max="7" min="1" page="10"/>
</file>

<file path=xl/ctrlProps/ctrlProp162.xml><?xml version="1.0" encoding="utf-8"?>
<formControlPr xmlns="http://schemas.microsoft.com/office/spreadsheetml/2009/9/main" objectType="Scroll" dx="22" fmlaLink="$I26" horiz="1" max="7" min="1" page="10"/>
</file>

<file path=xl/ctrlProps/ctrlProp163.xml><?xml version="1.0" encoding="utf-8"?>
<formControlPr xmlns="http://schemas.microsoft.com/office/spreadsheetml/2009/9/main" objectType="Scroll" dx="22" fmlaLink="$I27" horiz="1" max="7" min="1" page="10"/>
</file>

<file path=xl/ctrlProps/ctrlProp164.xml><?xml version="1.0" encoding="utf-8"?>
<formControlPr xmlns="http://schemas.microsoft.com/office/spreadsheetml/2009/9/main" objectType="Scroll" dx="22" fmlaLink="$I$45" horiz="1" max="7" min="1" page="10" val="5"/>
</file>

<file path=xl/ctrlProps/ctrlProp165.xml><?xml version="1.0" encoding="utf-8"?>
<formControlPr xmlns="http://schemas.microsoft.com/office/spreadsheetml/2009/9/main" objectType="Scroll" dx="22" fmlaLink="$I$46" horiz="1" max="7" min="1" page="10" val="5"/>
</file>

<file path=xl/ctrlProps/ctrlProp166.xml><?xml version="1.0" encoding="utf-8"?>
<formControlPr xmlns="http://schemas.microsoft.com/office/spreadsheetml/2009/9/main" objectType="Scroll" dx="22" fmlaLink="$I$47" horiz="1" max="7" min="1" page="10" val="5"/>
</file>

<file path=xl/ctrlProps/ctrlProp167.xml><?xml version="1.0" encoding="utf-8"?>
<formControlPr xmlns="http://schemas.microsoft.com/office/spreadsheetml/2009/9/main" objectType="Scroll" dx="22" fmlaLink="$I$48" horiz="1" max="7" min="1" page="10" val="5"/>
</file>

<file path=xl/ctrlProps/ctrlProp168.xml><?xml version="1.0" encoding="utf-8"?>
<formControlPr xmlns="http://schemas.microsoft.com/office/spreadsheetml/2009/9/main" objectType="Scroll" dx="22" fmlaLink="$I$49" horiz="1" max="7" min="1" page="10" val="5"/>
</file>

<file path=xl/ctrlProps/ctrlProp169.xml><?xml version="1.0" encoding="utf-8"?>
<formControlPr xmlns="http://schemas.microsoft.com/office/spreadsheetml/2009/9/main" objectType="Scroll" dx="22" fmlaLink="$I$50" horiz="1" max="7" min="1" page="10" val="5"/>
</file>

<file path=xl/ctrlProps/ctrlProp17.xml><?xml version="1.0" encoding="utf-8"?>
<formControlPr xmlns="http://schemas.microsoft.com/office/spreadsheetml/2009/9/main" objectType="Scroll" dx="22" fmlaLink="$J32" horiz="1" max="25" min="1" page="10" val="13"/>
</file>

<file path=xl/ctrlProps/ctrlProp170.xml><?xml version="1.0" encoding="utf-8"?>
<formControlPr xmlns="http://schemas.microsoft.com/office/spreadsheetml/2009/9/main" objectType="Scroll" dx="22" fmlaLink="$I$51" horiz="1" max="7" min="1" page="10"/>
</file>

<file path=xl/ctrlProps/ctrlProp171.xml><?xml version="1.0" encoding="utf-8"?>
<formControlPr xmlns="http://schemas.microsoft.com/office/spreadsheetml/2009/9/main" objectType="Scroll" dx="22" fmlaLink="$I$52" horiz="1" max="7" min="1" page="10"/>
</file>

<file path=xl/ctrlProps/ctrlProp172.xml><?xml version="1.0" encoding="utf-8"?>
<formControlPr xmlns="http://schemas.microsoft.com/office/spreadsheetml/2009/9/main" objectType="Scroll" dx="22" fmlaLink="$I$53" horiz="1" max="7" min="1" page="10"/>
</file>

<file path=xl/ctrlProps/ctrlProp173.xml><?xml version="1.0" encoding="utf-8"?>
<formControlPr xmlns="http://schemas.microsoft.com/office/spreadsheetml/2009/9/main" objectType="Scroll" dx="22" fmlaLink="$I$58" horiz="1" max="7" min="1" page="10"/>
</file>

<file path=xl/ctrlProps/ctrlProp174.xml><?xml version="1.0" encoding="utf-8"?>
<formControlPr xmlns="http://schemas.microsoft.com/office/spreadsheetml/2009/9/main" objectType="Scroll" dx="22" fmlaLink="$I$59" horiz="1" max="7" min="1" page="10"/>
</file>

<file path=xl/ctrlProps/ctrlProp175.xml><?xml version="1.0" encoding="utf-8"?>
<formControlPr xmlns="http://schemas.microsoft.com/office/spreadsheetml/2009/9/main" objectType="Scroll" dx="22" fmlaLink="$I$60" horiz="1" max="7" min="1" page="10"/>
</file>

<file path=xl/ctrlProps/ctrlProp176.xml><?xml version="1.0" encoding="utf-8"?>
<formControlPr xmlns="http://schemas.microsoft.com/office/spreadsheetml/2009/9/main" objectType="Scroll" dx="22" fmlaLink="$I$61" horiz="1" max="7" min="1" page="10"/>
</file>

<file path=xl/ctrlProps/ctrlProp177.xml><?xml version="1.0" encoding="utf-8"?>
<formControlPr xmlns="http://schemas.microsoft.com/office/spreadsheetml/2009/9/main" objectType="Scroll" dx="22" fmlaLink="$I$62" horiz="1" max="7" min="1" page="10"/>
</file>

<file path=xl/ctrlProps/ctrlProp178.xml><?xml version="1.0" encoding="utf-8"?>
<formControlPr xmlns="http://schemas.microsoft.com/office/spreadsheetml/2009/9/main" objectType="Scroll" dx="22" fmlaLink="$I$63" horiz="1" max="7" min="1" page="10"/>
</file>

<file path=xl/ctrlProps/ctrlProp179.xml><?xml version="1.0" encoding="utf-8"?>
<formControlPr xmlns="http://schemas.microsoft.com/office/spreadsheetml/2009/9/main" objectType="Scroll" dx="22" fmlaLink="$I$64" horiz="1" max="7" min="1" page="10"/>
</file>

<file path=xl/ctrlProps/ctrlProp18.xml><?xml version="1.0" encoding="utf-8"?>
<formControlPr xmlns="http://schemas.microsoft.com/office/spreadsheetml/2009/9/main" objectType="Scroll" dx="22" fmlaLink="$J33" horiz="1" max="25" min="1" page="10" val="6"/>
</file>

<file path=xl/ctrlProps/ctrlProp180.xml><?xml version="1.0" encoding="utf-8"?>
<formControlPr xmlns="http://schemas.microsoft.com/office/spreadsheetml/2009/9/main" objectType="Scroll" dx="22" fmlaLink="$I$65" horiz="1" max="7" min="1" page="10"/>
</file>

<file path=xl/ctrlProps/ctrlProp181.xml><?xml version="1.0" encoding="utf-8"?>
<formControlPr xmlns="http://schemas.microsoft.com/office/spreadsheetml/2009/9/main" objectType="Scroll" dx="22" fmlaLink="$I$66" horiz="1" max="7" min="1" page="10"/>
</file>

<file path=xl/ctrlProps/ctrlProp182.xml><?xml version="1.0" encoding="utf-8"?>
<formControlPr xmlns="http://schemas.microsoft.com/office/spreadsheetml/2009/9/main" objectType="Scroll" dx="22" fmlaLink="$I$71" horiz="1" max="7" min="1" page="10"/>
</file>

<file path=xl/ctrlProps/ctrlProp183.xml><?xml version="1.0" encoding="utf-8"?>
<formControlPr xmlns="http://schemas.microsoft.com/office/spreadsheetml/2009/9/main" objectType="Scroll" dx="22" fmlaLink="$I$72" horiz="1" max="7" min="1" page="10"/>
</file>

<file path=xl/ctrlProps/ctrlProp184.xml><?xml version="1.0" encoding="utf-8"?>
<formControlPr xmlns="http://schemas.microsoft.com/office/spreadsheetml/2009/9/main" objectType="Scroll" dx="22" fmlaLink="$I$731" horiz="1" max="7" min="1" page="10"/>
</file>

<file path=xl/ctrlProps/ctrlProp185.xml><?xml version="1.0" encoding="utf-8"?>
<formControlPr xmlns="http://schemas.microsoft.com/office/spreadsheetml/2009/9/main" objectType="Scroll" dx="22" fmlaLink="$I$74" horiz="1" max="7" min="1" page="10"/>
</file>

<file path=xl/ctrlProps/ctrlProp186.xml><?xml version="1.0" encoding="utf-8"?>
<formControlPr xmlns="http://schemas.microsoft.com/office/spreadsheetml/2009/9/main" objectType="Scroll" dx="22" fmlaLink="$I$75" horiz="1" max="7" min="1" page="10"/>
</file>

<file path=xl/ctrlProps/ctrlProp187.xml><?xml version="1.0" encoding="utf-8"?>
<formControlPr xmlns="http://schemas.microsoft.com/office/spreadsheetml/2009/9/main" objectType="Scroll" dx="22" fmlaLink="$I$76" horiz="1" max="7" min="1" page="10"/>
</file>

<file path=xl/ctrlProps/ctrlProp188.xml><?xml version="1.0" encoding="utf-8"?>
<formControlPr xmlns="http://schemas.microsoft.com/office/spreadsheetml/2009/9/main" objectType="Scroll" dx="22" fmlaLink="$I$77" horiz="1" max="7" min="1" page="10"/>
</file>

<file path=xl/ctrlProps/ctrlProp189.xml><?xml version="1.0" encoding="utf-8"?>
<formControlPr xmlns="http://schemas.microsoft.com/office/spreadsheetml/2009/9/main" objectType="Scroll" dx="22" fmlaLink="$I$78" horiz="1" max="7" min="1" page="10"/>
</file>

<file path=xl/ctrlProps/ctrlProp19.xml><?xml version="1.0" encoding="utf-8"?>
<formControlPr xmlns="http://schemas.microsoft.com/office/spreadsheetml/2009/9/main" objectType="Scroll" dx="22" fmlaLink="$J34" horiz="1" max="25" min="1" page="10" val="4"/>
</file>

<file path=xl/ctrlProps/ctrlProp190.xml><?xml version="1.0" encoding="utf-8"?>
<formControlPr xmlns="http://schemas.microsoft.com/office/spreadsheetml/2009/9/main" objectType="Scroll" dx="22" fmlaLink="$I$79" horiz="1" max="7" min="1" page="10"/>
</file>

<file path=xl/ctrlProps/ctrlProp191.xml><?xml version="1.0" encoding="utf-8"?>
<formControlPr xmlns="http://schemas.microsoft.com/office/spreadsheetml/2009/9/main" objectType="Scroll" dx="22" fmlaLink="$I$84" horiz="1" max="7" min="1" page="10"/>
</file>

<file path=xl/ctrlProps/ctrlProp192.xml><?xml version="1.0" encoding="utf-8"?>
<formControlPr xmlns="http://schemas.microsoft.com/office/spreadsheetml/2009/9/main" objectType="Scroll" dx="22" fmlaLink="$I85" horiz="1" max="7" min="1" page="10"/>
</file>

<file path=xl/ctrlProps/ctrlProp193.xml><?xml version="1.0" encoding="utf-8"?>
<formControlPr xmlns="http://schemas.microsoft.com/office/spreadsheetml/2009/9/main" objectType="Scroll" dx="22" fmlaLink="$I86" horiz="1" max="7" min="1" page="10"/>
</file>

<file path=xl/ctrlProps/ctrlProp194.xml><?xml version="1.0" encoding="utf-8"?>
<formControlPr xmlns="http://schemas.microsoft.com/office/spreadsheetml/2009/9/main" objectType="Scroll" dx="22" fmlaLink="$I87" horiz="1" max="7" min="1" page="10"/>
</file>

<file path=xl/ctrlProps/ctrlProp195.xml><?xml version="1.0" encoding="utf-8"?>
<formControlPr xmlns="http://schemas.microsoft.com/office/spreadsheetml/2009/9/main" objectType="Scroll" dx="22" fmlaLink="$I88" horiz="1" max="7" min="1" page="10"/>
</file>

<file path=xl/ctrlProps/ctrlProp196.xml><?xml version="1.0" encoding="utf-8"?>
<formControlPr xmlns="http://schemas.microsoft.com/office/spreadsheetml/2009/9/main" objectType="Scroll" dx="22" fmlaLink="$I89" horiz="1" max="7" min="1" page="10"/>
</file>

<file path=xl/ctrlProps/ctrlProp197.xml><?xml version="1.0" encoding="utf-8"?>
<formControlPr xmlns="http://schemas.microsoft.com/office/spreadsheetml/2009/9/main" objectType="Scroll" dx="22" fmlaLink="$I90" horiz="1" max="7" min="1" page="10"/>
</file>

<file path=xl/ctrlProps/ctrlProp198.xml><?xml version="1.0" encoding="utf-8"?>
<formControlPr xmlns="http://schemas.microsoft.com/office/spreadsheetml/2009/9/main" objectType="Scroll" dx="22" fmlaLink="$I91" horiz="1" max="7" min="1" page="10"/>
</file>

<file path=xl/ctrlProps/ctrlProp199.xml><?xml version="1.0" encoding="utf-8"?>
<formControlPr xmlns="http://schemas.microsoft.com/office/spreadsheetml/2009/9/main" objectType="Scroll" dx="22" fmlaLink="$I92" horiz="1" max="7" min="1" page="10"/>
</file>

<file path=xl/ctrlProps/ctrlProp2.xml><?xml version="1.0" encoding="utf-8"?>
<formControlPr xmlns="http://schemas.microsoft.com/office/spreadsheetml/2009/9/main" objectType="Scroll" dx="22" fmlaLink="$J7" horiz="1" max="100" min="1" page="10" val="6"/>
</file>

<file path=xl/ctrlProps/ctrlProp20.xml><?xml version="1.0" encoding="utf-8"?>
<formControlPr xmlns="http://schemas.microsoft.com/office/spreadsheetml/2009/9/main" objectType="Scroll" dx="22" fmlaLink="$J35" horiz="1" max="25" min="1" page="10" val="4"/>
</file>

<file path=xl/ctrlProps/ctrlProp200.xml><?xml version="1.0" encoding="utf-8"?>
<formControlPr xmlns="http://schemas.microsoft.com/office/spreadsheetml/2009/9/main" objectType="Scroll" dx="22" fmlaLink="$I32" horiz="1" max="7" min="1" page="10" val="5"/>
</file>

<file path=xl/ctrlProps/ctrlProp201.xml><?xml version="1.0" encoding="utf-8"?>
<formControlPr xmlns="http://schemas.microsoft.com/office/spreadsheetml/2009/9/main" objectType="Scroll" dx="22" fmlaLink="$I$33" horiz="1" max="7" min="1" page="10" val="6"/>
</file>

<file path=xl/ctrlProps/ctrlProp202.xml><?xml version="1.0" encoding="utf-8"?>
<formControlPr xmlns="http://schemas.microsoft.com/office/spreadsheetml/2009/9/main" objectType="Scroll" dx="22" fmlaLink="$I32" horiz="1" max="7" min="1" page="10" val="5"/>
</file>

<file path=xl/ctrlProps/ctrlProp203.xml><?xml version="1.0" encoding="utf-8"?>
<formControlPr xmlns="http://schemas.microsoft.com/office/spreadsheetml/2009/9/main" objectType="Scroll" dx="22" fmlaLink="$I$34" horiz="1" max="7" min="1" page="10" val="5"/>
</file>

<file path=xl/ctrlProps/ctrlProp204.xml><?xml version="1.0" encoding="utf-8"?>
<formControlPr xmlns="http://schemas.microsoft.com/office/spreadsheetml/2009/9/main" objectType="Scroll" dx="22" fmlaLink="$I32" horiz="1" max="7" min="1" page="10" val="5"/>
</file>

<file path=xl/ctrlProps/ctrlProp205.xml><?xml version="1.0" encoding="utf-8"?>
<formControlPr xmlns="http://schemas.microsoft.com/office/spreadsheetml/2009/9/main" objectType="Scroll" dx="22" fmlaLink="$I$35" horiz="1" max="7" min="1" page="10" val="5"/>
</file>

<file path=xl/ctrlProps/ctrlProp206.xml><?xml version="1.0" encoding="utf-8"?>
<formControlPr xmlns="http://schemas.microsoft.com/office/spreadsheetml/2009/9/main" objectType="Scroll" dx="22" fmlaLink="$I32" horiz="1" max="7" min="1" page="10" val="5"/>
</file>

<file path=xl/ctrlProps/ctrlProp207.xml><?xml version="1.0" encoding="utf-8"?>
<formControlPr xmlns="http://schemas.microsoft.com/office/spreadsheetml/2009/9/main" objectType="Scroll" dx="22" fmlaLink="$I$36" horiz="1" max="7" min="1" page="10" val="5"/>
</file>

<file path=xl/ctrlProps/ctrlProp208.xml><?xml version="1.0" encoding="utf-8"?>
<formControlPr xmlns="http://schemas.microsoft.com/office/spreadsheetml/2009/9/main" objectType="Scroll" dx="22" fmlaLink="$I32" horiz="1" max="7" min="1" page="10" val="5"/>
</file>

<file path=xl/ctrlProps/ctrlProp209.xml><?xml version="1.0" encoding="utf-8"?>
<formControlPr xmlns="http://schemas.microsoft.com/office/spreadsheetml/2009/9/main" objectType="Scroll" dx="22" fmlaLink="$I$37" horiz="1" max="7" min="1" page="10" val="5"/>
</file>

<file path=xl/ctrlProps/ctrlProp21.xml><?xml version="1.0" encoding="utf-8"?>
<formControlPr xmlns="http://schemas.microsoft.com/office/spreadsheetml/2009/9/main" objectType="Scroll" dx="22" fmlaLink="$J36" horiz="1" max="25" min="1" page="10" val="4"/>
</file>

<file path=xl/ctrlProps/ctrlProp210.xml><?xml version="1.0" encoding="utf-8"?>
<formControlPr xmlns="http://schemas.microsoft.com/office/spreadsheetml/2009/9/main" objectType="Scroll" dx="22" fmlaLink="$I32" horiz="1" max="7" min="1" page="10" val="5"/>
</file>

<file path=xl/ctrlProps/ctrlProp211.xml><?xml version="1.0" encoding="utf-8"?>
<formControlPr xmlns="http://schemas.microsoft.com/office/spreadsheetml/2009/9/main" objectType="Scroll" dx="22" fmlaLink="$I$38" horiz="1" max="7" min="1" page="10"/>
</file>

<file path=xl/ctrlProps/ctrlProp212.xml><?xml version="1.0" encoding="utf-8"?>
<formControlPr xmlns="http://schemas.microsoft.com/office/spreadsheetml/2009/9/main" objectType="Scroll" dx="22" fmlaLink="$I32" horiz="1" max="7" min="1" page="10" val="5"/>
</file>

<file path=xl/ctrlProps/ctrlProp213.xml><?xml version="1.0" encoding="utf-8"?>
<formControlPr xmlns="http://schemas.microsoft.com/office/spreadsheetml/2009/9/main" objectType="Scroll" dx="22" fmlaLink="$I$39" horiz="1" max="7" min="1" page="10"/>
</file>

<file path=xl/ctrlProps/ctrlProp214.xml><?xml version="1.0" encoding="utf-8"?>
<formControlPr xmlns="http://schemas.microsoft.com/office/spreadsheetml/2009/9/main" objectType="Scroll" dx="22" fmlaLink="$I32" horiz="1" max="7" min="1" page="10" val="5"/>
</file>

<file path=xl/ctrlProps/ctrlProp215.xml><?xml version="1.0" encoding="utf-8"?>
<formControlPr xmlns="http://schemas.microsoft.com/office/spreadsheetml/2009/9/main" objectType="Scroll" dx="22" fmlaLink="$I$40" horiz="1" max="7" min="1" page="10"/>
</file>

<file path=xl/ctrlProps/ctrlProp216.xml><?xml version="1.0" encoding="utf-8"?>
<formControlPr xmlns="http://schemas.microsoft.com/office/spreadsheetml/2009/9/main" objectType="Scroll" dx="22" fmlaLink="J32" horiz="1" max="100" min="1" page="10" val="13"/>
</file>

<file path=xl/ctrlProps/ctrlProp217.xml><?xml version="1.0" encoding="utf-8"?>
<formControlPr xmlns="http://schemas.microsoft.com/office/spreadsheetml/2009/9/main" objectType="Scroll" dx="22" fmlaLink="J33" horiz="1" max="100" min="1" page="10" val="6"/>
</file>

<file path=xl/ctrlProps/ctrlProp218.xml><?xml version="1.0" encoding="utf-8"?>
<formControlPr xmlns="http://schemas.microsoft.com/office/spreadsheetml/2009/9/main" objectType="Scroll" dx="22" fmlaLink="J34" horiz="1" max="100" min="1" page="10" val="4"/>
</file>

<file path=xl/ctrlProps/ctrlProp219.xml><?xml version="1.0" encoding="utf-8"?>
<formControlPr xmlns="http://schemas.microsoft.com/office/spreadsheetml/2009/9/main" objectType="Scroll" dx="22" fmlaLink="J35" horiz="1" max="100" min="1" page="10" val="4"/>
</file>

<file path=xl/ctrlProps/ctrlProp22.xml><?xml version="1.0" encoding="utf-8"?>
<formControlPr xmlns="http://schemas.microsoft.com/office/spreadsheetml/2009/9/main" objectType="Scroll" dx="22" fmlaLink="$J37" horiz="1" max="25" min="1" page="10" val="6"/>
</file>

<file path=xl/ctrlProps/ctrlProp220.xml><?xml version="1.0" encoding="utf-8"?>
<formControlPr xmlns="http://schemas.microsoft.com/office/spreadsheetml/2009/9/main" objectType="Scroll" dx="22" fmlaLink="J36" horiz="1" max="100" min="1" page="10" val="4"/>
</file>

<file path=xl/ctrlProps/ctrlProp221.xml><?xml version="1.0" encoding="utf-8"?>
<formControlPr xmlns="http://schemas.microsoft.com/office/spreadsheetml/2009/9/main" objectType="Scroll" dx="22" fmlaLink="J37" horiz="1" max="100" min="1" page="10" val="6"/>
</file>

<file path=xl/ctrlProps/ctrlProp222.xml><?xml version="1.0" encoding="utf-8"?>
<formControlPr xmlns="http://schemas.microsoft.com/office/spreadsheetml/2009/9/main" objectType="Scroll" dx="22" fmlaLink="J38" horiz="1" max="100" min="1" page="10"/>
</file>

<file path=xl/ctrlProps/ctrlProp223.xml><?xml version="1.0" encoding="utf-8"?>
<formControlPr xmlns="http://schemas.microsoft.com/office/spreadsheetml/2009/9/main" objectType="Scroll" dx="22" fmlaLink="J39" horiz="1" max="100" min="1" page="10"/>
</file>

<file path=xl/ctrlProps/ctrlProp224.xml><?xml version="1.0" encoding="utf-8"?>
<formControlPr xmlns="http://schemas.microsoft.com/office/spreadsheetml/2009/9/main" objectType="Scroll" dx="22" fmlaLink="$J26" horiz="1" max="25" min="1" page="10"/>
</file>

<file path=xl/ctrlProps/ctrlProp225.xml><?xml version="1.0" encoding="utf-8"?>
<formControlPr xmlns="http://schemas.microsoft.com/office/spreadsheetml/2009/9/main" objectType="Scroll" dx="22" fmlaLink="J40" horiz="1" max="100" min="1" page="10"/>
</file>

<file path=xl/ctrlProps/ctrlProp226.xml><?xml version="1.0" encoding="utf-8"?>
<formControlPr xmlns="http://schemas.microsoft.com/office/spreadsheetml/2009/9/main" objectType="Scroll" dx="22" fmlaLink="$J32" horiz="1" max="25" min="1" page="10" val="13"/>
</file>

<file path=xl/ctrlProps/ctrlProp227.xml><?xml version="1.0" encoding="utf-8"?>
<formControlPr xmlns="http://schemas.microsoft.com/office/spreadsheetml/2009/9/main" objectType="Scroll" dx="22" fmlaLink="$J33" horiz="1" max="25" min="1" page="10" val="6"/>
</file>

<file path=xl/ctrlProps/ctrlProp228.xml><?xml version="1.0" encoding="utf-8"?>
<formControlPr xmlns="http://schemas.microsoft.com/office/spreadsheetml/2009/9/main" objectType="Scroll" dx="22" fmlaLink="$J34" horiz="1" max="25" min="1" page="10" val="4"/>
</file>

<file path=xl/ctrlProps/ctrlProp229.xml><?xml version="1.0" encoding="utf-8"?>
<formControlPr xmlns="http://schemas.microsoft.com/office/spreadsheetml/2009/9/main" objectType="Scroll" dx="22" fmlaLink="$J35" horiz="1" max="25" min="1" page="10" val="4"/>
</file>

<file path=xl/ctrlProps/ctrlProp23.xml><?xml version="1.0" encoding="utf-8"?>
<formControlPr xmlns="http://schemas.microsoft.com/office/spreadsheetml/2009/9/main" objectType="Scroll" dx="22" fmlaLink="$J38" horiz="1" max="25" min="1" page="10"/>
</file>

<file path=xl/ctrlProps/ctrlProp230.xml><?xml version="1.0" encoding="utf-8"?>
<formControlPr xmlns="http://schemas.microsoft.com/office/spreadsheetml/2009/9/main" objectType="Scroll" dx="22" fmlaLink="$J36" horiz="1" max="25" min="1" page="10" val="4"/>
</file>

<file path=xl/ctrlProps/ctrlProp231.xml><?xml version="1.0" encoding="utf-8"?>
<formControlPr xmlns="http://schemas.microsoft.com/office/spreadsheetml/2009/9/main" objectType="Scroll" dx="22" fmlaLink="$J37" horiz="1" max="25" min="1" page="10" val="6"/>
</file>

<file path=xl/ctrlProps/ctrlProp232.xml><?xml version="1.0" encoding="utf-8"?>
<formControlPr xmlns="http://schemas.microsoft.com/office/spreadsheetml/2009/9/main" objectType="Scroll" dx="22" fmlaLink="$J38" horiz="1" max="25" min="1" page="10"/>
</file>

<file path=xl/ctrlProps/ctrlProp233.xml><?xml version="1.0" encoding="utf-8"?>
<formControlPr xmlns="http://schemas.microsoft.com/office/spreadsheetml/2009/9/main" objectType="Scroll" dx="22" fmlaLink="$J39" horiz="1" max="25" min="1" page="10"/>
</file>

<file path=xl/ctrlProps/ctrlProp234.xml><?xml version="1.0" encoding="utf-8"?>
<formControlPr xmlns="http://schemas.microsoft.com/office/spreadsheetml/2009/9/main" objectType="Scroll" dx="22" fmlaLink="$J$40" horiz="1" max="25" min="1" page="10"/>
</file>

<file path=xl/ctrlProps/ctrlProp235.xml><?xml version="1.0" encoding="utf-8"?>
<formControlPr xmlns="http://schemas.microsoft.com/office/spreadsheetml/2009/9/main" objectType="Scroll" dx="22" fmlaLink="I32" horiz="1" max="25" min="1" page="10" val="5"/>
</file>

<file path=xl/ctrlProps/ctrlProp236.xml><?xml version="1.0" encoding="utf-8"?>
<formControlPr xmlns="http://schemas.microsoft.com/office/spreadsheetml/2009/9/main" objectType="Scroll" dx="22" fmlaLink="I33" horiz="1" max="25" min="1" page="10" val="6"/>
</file>

<file path=xl/ctrlProps/ctrlProp237.xml><?xml version="1.0" encoding="utf-8"?>
<formControlPr xmlns="http://schemas.microsoft.com/office/spreadsheetml/2009/9/main" objectType="Scroll" dx="22" fmlaLink="I34" horiz="1" max="25" min="1" page="10" val="5"/>
</file>

<file path=xl/ctrlProps/ctrlProp238.xml><?xml version="1.0" encoding="utf-8"?>
<formControlPr xmlns="http://schemas.microsoft.com/office/spreadsheetml/2009/9/main" objectType="Scroll" dx="22" fmlaLink="I35" horiz="1" max="25" min="1" page="10" val="5"/>
</file>

<file path=xl/ctrlProps/ctrlProp239.xml><?xml version="1.0" encoding="utf-8"?>
<formControlPr xmlns="http://schemas.microsoft.com/office/spreadsheetml/2009/9/main" objectType="Scroll" dx="22" fmlaLink="I36" horiz="1" max="25" min="1" page="10" val="5"/>
</file>

<file path=xl/ctrlProps/ctrlProp24.xml><?xml version="1.0" encoding="utf-8"?>
<formControlPr xmlns="http://schemas.microsoft.com/office/spreadsheetml/2009/9/main" objectType="Scroll" dx="22" fmlaLink="$J39" horiz="1" max="25" min="1" page="10"/>
</file>

<file path=xl/ctrlProps/ctrlProp240.xml><?xml version="1.0" encoding="utf-8"?>
<formControlPr xmlns="http://schemas.microsoft.com/office/spreadsheetml/2009/9/main" objectType="Scroll" dx="22" fmlaLink="I37" horiz="1" max="25" min="1" page="10" val="5"/>
</file>

<file path=xl/ctrlProps/ctrlProp241.xml><?xml version="1.0" encoding="utf-8"?>
<formControlPr xmlns="http://schemas.microsoft.com/office/spreadsheetml/2009/9/main" objectType="Scroll" dx="22" fmlaLink="I38" horiz="1" max="25" min="1" page="10"/>
</file>

<file path=xl/ctrlProps/ctrlProp242.xml><?xml version="1.0" encoding="utf-8"?>
<formControlPr xmlns="http://schemas.microsoft.com/office/spreadsheetml/2009/9/main" objectType="Scroll" dx="22" fmlaLink="I39" horiz="1" max="25" min="1" page="10"/>
</file>

<file path=xl/ctrlProps/ctrlProp243.xml><?xml version="1.0" encoding="utf-8"?>
<formControlPr xmlns="http://schemas.microsoft.com/office/spreadsheetml/2009/9/main" objectType="Scroll" dx="22" fmlaLink="$J26" horiz="1" max="25" min="1" page="10"/>
</file>

<file path=xl/ctrlProps/ctrlProp244.xml><?xml version="1.0" encoding="utf-8"?>
<formControlPr xmlns="http://schemas.microsoft.com/office/spreadsheetml/2009/9/main" objectType="Scroll" dx="22" fmlaLink="I40" horiz="1" max="25" min="1" page="10"/>
</file>

<file path=xl/ctrlProps/ctrlProp25.xml><?xml version="1.0" encoding="utf-8"?>
<formControlPr xmlns="http://schemas.microsoft.com/office/spreadsheetml/2009/9/main" objectType="Scroll" dx="22" fmlaLink="$J45" horiz="1" max="25" min="1" page="10" val="13"/>
</file>

<file path=xl/ctrlProps/ctrlProp26.xml><?xml version="1.0" encoding="utf-8"?>
<formControlPr xmlns="http://schemas.microsoft.com/office/spreadsheetml/2009/9/main" objectType="Scroll" dx="22" fmlaLink="$J46" horiz="1" max="25" min="1" page="10" val="7"/>
</file>

<file path=xl/ctrlProps/ctrlProp27.xml><?xml version="1.0" encoding="utf-8"?>
<formControlPr xmlns="http://schemas.microsoft.com/office/spreadsheetml/2009/9/main" objectType="Scroll" dx="22" fmlaLink="$J47" horiz="1" max="25" min="1" page="10" val="4"/>
</file>

<file path=xl/ctrlProps/ctrlProp28.xml><?xml version="1.0" encoding="utf-8"?>
<formControlPr xmlns="http://schemas.microsoft.com/office/spreadsheetml/2009/9/main" objectType="Scroll" dx="22" fmlaLink="$J48" horiz="1" max="25" min="1" page="10" val="5"/>
</file>

<file path=xl/ctrlProps/ctrlProp29.xml><?xml version="1.0" encoding="utf-8"?>
<formControlPr xmlns="http://schemas.microsoft.com/office/spreadsheetml/2009/9/main" objectType="Scroll" dx="22" fmlaLink="$J49" horiz="1" max="25" min="1" page="10" val="4"/>
</file>

<file path=xl/ctrlProps/ctrlProp3.xml><?xml version="1.0" encoding="utf-8"?>
<formControlPr xmlns="http://schemas.microsoft.com/office/spreadsheetml/2009/9/main" objectType="Scroll" dx="22" fmlaLink="$J8" horiz="1" max="100" min="1" page="10" val="4"/>
</file>

<file path=xl/ctrlProps/ctrlProp30.xml><?xml version="1.0" encoding="utf-8"?>
<formControlPr xmlns="http://schemas.microsoft.com/office/spreadsheetml/2009/9/main" objectType="Scroll" dx="22" fmlaLink="$J50" horiz="1" max="25" min="1" page="10" val="6"/>
</file>

<file path=xl/ctrlProps/ctrlProp31.xml><?xml version="1.0" encoding="utf-8"?>
<formControlPr xmlns="http://schemas.microsoft.com/office/spreadsheetml/2009/9/main" objectType="Scroll" dx="22" fmlaLink="$J51" horiz="1" max="25" min="1" page="10"/>
</file>

<file path=xl/ctrlProps/ctrlProp32.xml><?xml version="1.0" encoding="utf-8"?>
<formControlPr xmlns="http://schemas.microsoft.com/office/spreadsheetml/2009/9/main" objectType="Scroll" dx="22" fmlaLink="$J52" horiz="1" max="25" min="1" page="10"/>
</file>

<file path=xl/ctrlProps/ctrlProp33.xml><?xml version="1.0" encoding="utf-8"?>
<formControlPr xmlns="http://schemas.microsoft.com/office/spreadsheetml/2009/9/main" objectType="Scroll" dx="22" fmlaLink="$I19" horiz="1" max="7" min="1" page="10" val="6"/>
</file>

<file path=xl/ctrlProps/ctrlProp34.xml><?xml version="1.0" encoding="utf-8"?>
<formControlPr xmlns="http://schemas.microsoft.com/office/spreadsheetml/2009/9/main" objectType="Scroll" dx="22" fmlaLink="$I20" horiz="1" max="7" min="1" page="10" val="5"/>
</file>

<file path=xl/ctrlProps/ctrlProp35.xml><?xml version="1.0" encoding="utf-8"?>
<formControlPr xmlns="http://schemas.microsoft.com/office/spreadsheetml/2009/9/main" objectType="Scroll" dx="22" fmlaLink="$I21" horiz="1" max="7" min="1" page="10" val="5"/>
</file>

<file path=xl/ctrlProps/ctrlProp36.xml><?xml version="1.0" encoding="utf-8"?>
<formControlPr xmlns="http://schemas.microsoft.com/office/spreadsheetml/2009/9/main" objectType="Scroll" dx="22" fmlaLink="$I22" horiz="1" max="7" min="1" page="10" val="5"/>
</file>

<file path=xl/ctrlProps/ctrlProp37.xml><?xml version="1.0" encoding="utf-8"?>
<formControlPr xmlns="http://schemas.microsoft.com/office/spreadsheetml/2009/9/main" objectType="Scroll" dx="22" fmlaLink="$I23" horiz="1" max="7" min="1" page="10" val="5"/>
</file>

<file path=xl/ctrlProps/ctrlProp38.xml><?xml version="1.0" encoding="utf-8"?>
<formControlPr xmlns="http://schemas.microsoft.com/office/spreadsheetml/2009/9/main" objectType="Scroll" dx="22" fmlaLink="$I24" horiz="1" max="7" min="1" page="10" val="5"/>
</file>

<file path=xl/ctrlProps/ctrlProp39.xml><?xml version="1.0" encoding="utf-8"?>
<formControlPr xmlns="http://schemas.microsoft.com/office/spreadsheetml/2009/9/main" objectType="Scroll" dx="22" fmlaLink="$I25" horiz="1" max="7" min="1" page="10"/>
</file>

<file path=xl/ctrlProps/ctrlProp4.xml><?xml version="1.0" encoding="utf-8"?>
<formControlPr xmlns="http://schemas.microsoft.com/office/spreadsheetml/2009/9/main" objectType="Scroll" dx="22" fmlaLink="$J9" horiz="1" max="100" min="1" page="10" val="4"/>
</file>

<file path=xl/ctrlProps/ctrlProp40.xml><?xml version="1.0" encoding="utf-8"?>
<formControlPr xmlns="http://schemas.microsoft.com/office/spreadsheetml/2009/9/main" objectType="Scroll" dx="22" fmlaLink="$I26" horiz="1" max="7" min="1" page="10"/>
</file>

<file path=xl/ctrlProps/ctrlProp41.xml><?xml version="1.0" encoding="utf-8"?>
<formControlPr xmlns="http://schemas.microsoft.com/office/spreadsheetml/2009/9/main" objectType="Scroll" dx="22" fmlaLink="$I32" horiz="1" max="7" min="1" page="10" val="5"/>
</file>

<file path=xl/ctrlProps/ctrlProp42.xml><?xml version="1.0" encoding="utf-8"?>
<formControlPr xmlns="http://schemas.microsoft.com/office/spreadsheetml/2009/9/main" objectType="Scroll" dx="22" fmlaLink="$I33" horiz="1" max="7" min="1" page="10" val="6"/>
</file>

<file path=xl/ctrlProps/ctrlProp43.xml><?xml version="1.0" encoding="utf-8"?>
<formControlPr xmlns="http://schemas.microsoft.com/office/spreadsheetml/2009/9/main" objectType="Scroll" dx="22" fmlaLink="$I34" horiz="1" max="7" min="1" page="10" val="5"/>
</file>

<file path=xl/ctrlProps/ctrlProp44.xml><?xml version="1.0" encoding="utf-8"?>
<formControlPr xmlns="http://schemas.microsoft.com/office/spreadsheetml/2009/9/main" objectType="Scroll" dx="22" fmlaLink="$I35" horiz="1" max="7" min="1" page="10" val="5"/>
</file>

<file path=xl/ctrlProps/ctrlProp45.xml><?xml version="1.0" encoding="utf-8"?>
<formControlPr xmlns="http://schemas.microsoft.com/office/spreadsheetml/2009/9/main" objectType="Scroll" dx="22" fmlaLink="$I36" horiz="1" max="7" min="1" page="10" val="5"/>
</file>

<file path=xl/ctrlProps/ctrlProp46.xml><?xml version="1.0" encoding="utf-8"?>
<formControlPr xmlns="http://schemas.microsoft.com/office/spreadsheetml/2009/9/main" objectType="Scroll" dx="22" fmlaLink="$I37" horiz="1" max="7" min="1" page="10" val="5"/>
</file>

<file path=xl/ctrlProps/ctrlProp47.xml><?xml version="1.0" encoding="utf-8"?>
<formControlPr xmlns="http://schemas.microsoft.com/office/spreadsheetml/2009/9/main" objectType="Scroll" dx="22" fmlaLink="$I38" horiz="1" max="7" min="1" page="10"/>
</file>

<file path=xl/ctrlProps/ctrlProp48.xml><?xml version="1.0" encoding="utf-8"?>
<formControlPr xmlns="http://schemas.microsoft.com/office/spreadsheetml/2009/9/main" objectType="Scroll" dx="22" fmlaLink="$I39" horiz="1" max="7" min="1" page="10"/>
</file>

<file path=xl/ctrlProps/ctrlProp49.xml><?xml version="1.0" encoding="utf-8"?>
<formControlPr xmlns="http://schemas.microsoft.com/office/spreadsheetml/2009/9/main" objectType="Scroll" dx="22" fmlaLink="$I45" horiz="1" max="7" min="1" page="10" val="5"/>
</file>

<file path=xl/ctrlProps/ctrlProp5.xml><?xml version="1.0" encoding="utf-8"?>
<formControlPr xmlns="http://schemas.microsoft.com/office/spreadsheetml/2009/9/main" objectType="Scroll" dx="22" fmlaLink="$J10" horiz="1" max="100" min="1" page="10" val="3"/>
</file>

<file path=xl/ctrlProps/ctrlProp50.xml><?xml version="1.0" encoding="utf-8"?>
<formControlPr xmlns="http://schemas.microsoft.com/office/spreadsheetml/2009/9/main" objectType="Scroll" dx="22" fmlaLink="$I46" horiz="1" max="7" min="1" page="10" val="5"/>
</file>

<file path=xl/ctrlProps/ctrlProp51.xml><?xml version="1.0" encoding="utf-8"?>
<formControlPr xmlns="http://schemas.microsoft.com/office/spreadsheetml/2009/9/main" objectType="Scroll" dx="22" fmlaLink="$I47" horiz="1" max="7" min="1" page="10" val="5"/>
</file>

<file path=xl/ctrlProps/ctrlProp52.xml><?xml version="1.0" encoding="utf-8"?>
<formControlPr xmlns="http://schemas.microsoft.com/office/spreadsheetml/2009/9/main" objectType="Scroll" dx="22" fmlaLink="$I48" horiz="1" max="7" min="1" page="10" val="5"/>
</file>

<file path=xl/ctrlProps/ctrlProp53.xml><?xml version="1.0" encoding="utf-8"?>
<formControlPr xmlns="http://schemas.microsoft.com/office/spreadsheetml/2009/9/main" objectType="Scroll" dx="22" fmlaLink="$I49" horiz="1" max="7" min="1" page="10" val="5"/>
</file>

<file path=xl/ctrlProps/ctrlProp54.xml><?xml version="1.0" encoding="utf-8"?>
<formControlPr xmlns="http://schemas.microsoft.com/office/spreadsheetml/2009/9/main" objectType="Scroll" dx="22" fmlaLink="$I50" horiz="1" max="7" min="1" page="10" val="5"/>
</file>

<file path=xl/ctrlProps/ctrlProp55.xml><?xml version="1.0" encoding="utf-8"?>
<formControlPr xmlns="http://schemas.microsoft.com/office/spreadsheetml/2009/9/main" objectType="Scroll" dx="22" fmlaLink="$I51" horiz="1" max="7" min="1" page="10"/>
</file>

<file path=xl/ctrlProps/ctrlProp56.xml><?xml version="1.0" encoding="utf-8"?>
<formControlPr xmlns="http://schemas.microsoft.com/office/spreadsheetml/2009/9/main" objectType="Scroll" dx="22" fmlaLink="$I52" horiz="1" max="7" min="1" page="10"/>
</file>

<file path=xl/ctrlProps/ctrlProp57.xml><?xml version="1.0" encoding="utf-8"?>
<formControlPr xmlns="http://schemas.microsoft.com/office/spreadsheetml/2009/9/main" objectType="Scroll" dx="22" fmlaLink="$J58" horiz="1" max="25" min="1" page="10"/>
</file>

<file path=xl/ctrlProps/ctrlProp58.xml><?xml version="1.0" encoding="utf-8"?>
<formControlPr xmlns="http://schemas.microsoft.com/office/spreadsheetml/2009/9/main" objectType="Scroll" dx="22" fmlaLink="$J59" horiz="1" max="25" min="1" page="10"/>
</file>

<file path=xl/ctrlProps/ctrlProp59.xml><?xml version="1.0" encoding="utf-8"?>
<formControlPr xmlns="http://schemas.microsoft.com/office/spreadsheetml/2009/9/main" objectType="Scroll" dx="22" fmlaLink="$J60" horiz="1" max="25" min="1" page="10"/>
</file>

<file path=xl/ctrlProps/ctrlProp6.xml><?xml version="1.0" encoding="utf-8"?>
<formControlPr xmlns="http://schemas.microsoft.com/office/spreadsheetml/2009/9/main" objectType="Scroll" dx="22" fmlaLink="$J11" horiz="1" max="100" min="1" page="10" val="6"/>
</file>

<file path=xl/ctrlProps/ctrlProp60.xml><?xml version="1.0" encoding="utf-8"?>
<formControlPr xmlns="http://schemas.microsoft.com/office/spreadsheetml/2009/9/main" objectType="Scroll" dx="22" fmlaLink="$J61" horiz="1" max="25" min="1" page="10"/>
</file>

<file path=xl/ctrlProps/ctrlProp61.xml><?xml version="1.0" encoding="utf-8"?>
<formControlPr xmlns="http://schemas.microsoft.com/office/spreadsheetml/2009/9/main" objectType="Scroll" dx="22" fmlaLink="$J62" horiz="1" max="25" min="1" page="10"/>
</file>

<file path=xl/ctrlProps/ctrlProp62.xml><?xml version="1.0" encoding="utf-8"?>
<formControlPr xmlns="http://schemas.microsoft.com/office/spreadsheetml/2009/9/main" objectType="Scroll" dx="22" fmlaLink="$J63" horiz="1" max="25" min="1" page="10"/>
</file>

<file path=xl/ctrlProps/ctrlProp63.xml><?xml version="1.0" encoding="utf-8"?>
<formControlPr xmlns="http://schemas.microsoft.com/office/spreadsheetml/2009/9/main" objectType="Scroll" dx="22" fmlaLink="$J64" horiz="1" max="25" min="1" page="10"/>
</file>

<file path=xl/ctrlProps/ctrlProp64.xml><?xml version="1.0" encoding="utf-8"?>
<formControlPr xmlns="http://schemas.microsoft.com/office/spreadsheetml/2009/9/main" objectType="Scroll" dx="22" fmlaLink="$J65" horiz="1" max="25" min="1" page="10"/>
</file>

<file path=xl/ctrlProps/ctrlProp65.xml><?xml version="1.0" encoding="utf-8"?>
<formControlPr xmlns="http://schemas.microsoft.com/office/spreadsheetml/2009/9/main" objectType="Scroll" dx="22" fmlaLink="$I58" horiz="1" max="7" min="1" page="10"/>
</file>

<file path=xl/ctrlProps/ctrlProp66.xml><?xml version="1.0" encoding="utf-8"?>
<formControlPr xmlns="http://schemas.microsoft.com/office/spreadsheetml/2009/9/main" objectType="Scroll" dx="22" fmlaLink="$I59" horiz="1" max="7" min="1" page="10"/>
</file>

<file path=xl/ctrlProps/ctrlProp67.xml><?xml version="1.0" encoding="utf-8"?>
<formControlPr xmlns="http://schemas.microsoft.com/office/spreadsheetml/2009/9/main" objectType="Scroll" dx="22" fmlaLink="$I60" horiz="1" max="7" min="1" page="10"/>
</file>

<file path=xl/ctrlProps/ctrlProp68.xml><?xml version="1.0" encoding="utf-8"?>
<formControlPr xmlns="http://schemas.microsoft.com/office/spreadsheetml/2009/9/main" objectType="Scroll" dx="22" fmlaLink="$I61" horiz="1" max="7" min="1" page="10"/>
</file>

<file path=xl/ctrlProps/ctrlProp69.xml><?xml version="1.0" encoding="utf-8"?>
<formControlPr xmlns="http://schemas.microsoft.com/office/spreadsheetml/2009/9/main" objectType="Scroll" dx="22" fmlaLink="$I62" horiz="1" max="7" min="1" page="10"/>
</file>

<file path=xl/ctrlProps/ctrlProp7.xml><?xml version="1.0" encoding="utf-8"?>
<formControlPr xmlns="http://schemas.microsoft.com/office/spreadsheetml/2009/9/main" objectType="Scroll" dx="22" fmlaLink="$J12" horiz="1" max="100" min="1" page="10"/>
</file>

<file path=xl/ctrlProps/ctrlProp70.xml><?xml version="1.0" encoding="utf-8"?>
<formControlPr xmlns="http://schemas.microsoft.com/office/spreadsheetml/2009/9/main" objectType="Scroll" dx="22" fmlaLink="$I63" horiz="1" max="7" min="1" page="10"/>
</file>

<file path=xl/ctrlProps/ctrlProp71.xml><?xml version="1.0" encoding="utf-8"?>
<formControlPr xmlns="http://schemas.microsoft.com/office/spreadsheetml/2009/9/main" objectType="Scroll" dx="22" fmlaLink="$I64" horiz="1" max="7" min="1" page="10"/>
</file>

<file path=xl/ctrlProps/ctrlProp72.xml><?xml version="1.0" encoding="utf-8"?>
<formControlPr xmlns="http://schemas.microsoft.com/office/spreadsheetml/2009/9/main" objectType="Scroll" dx="22" fmlaLink="$I65" horiz="1" max="7" min="1" page="10"/>
</file>

<file path=xl/ctrlProps/ctrlProp73.xml><?xml version="1.0" encoding="utf-8"?>
<formControlPr xmlns="http://schemas.microsoft.com/office/spreadsheetml/2009/9/main" objectType="Scroll" dx="22" fmlaLink="$J71" horiz="1" max="100" min="1" page="10"/>
</file>

<file path=xl/ctrlProps/ctrlProp74.xml><?xml version="1.0" encoding="utf-8"?>
<formControlPr xmlns="http://schemas.microsoft.com/office/spreadsheetml/2009/9/main" objectType="Scroll" dx="22" fmlaLink="$J72" horiz="1" max="100" min="1" page="10"/>
</file>

<file path=xl/ctrlProps/ctrlProp75.xml><?xml version="1.0" encoding="utf-8"?>
<formControlPr xmlns="http://schemas.microsoft.com/office/spreadsheetml/2009/9/main" objectType="Scroll" dx="22" fmlaLink="$J73" horiz="1" max="100" min="1" page="10"/>
</file>

<file path=xl/ctrlProps/ctrlProp76.xml><?xml version="1.0" encoding="utf-8"?>
<formControlPr xmlns="http://schemas.microsoft.com/office/spreadsheetml/2009/9/main" objectType="Scroll" dx="22" fmlaLink="$J74" horiz="1" max="100" min="1" page="10"/>
</file>

<file path=xl/ctrlProps/ctrlProp77.xml><?xml version="1.0" encoding="utf-8"?>
<formControlPr xmlns="http://schemas.microsoft.com/office/spreadsheetml/2009/9/main" objectType="Scroll" dx="22" fmlaLink="$J75" horiz="1" max="100" min="1" page="10"/>
</file>

<file path=xl/ctrlProps/ctrlProp78.xml><?xml version="1.0" encoding="utf-8"?>
<formControlPr xmlns="http://schemas.microsoft.com/office/spreadsheetml/2009/9/main" objectType="Scroll" dx="22" fmlaLink="$J76" horiz="1" max="100" min="1" page="10"/>
</file>

<file path=xl/ctrlProps/ctrlProp79.xml><?xml version="1.0" encoding="utf-8"?>
<formControlPr xmlns="http://schemas.microsoft.com/office/spreadsheetml/2009/9/main" objectType="Scroll" dx="22" fmlaLink="$J77" horiz="1" max="100" min="1" page="10"/>
</file>

<file path=xl/ctrlProps/ctrlProp8.xml><?xml version="1.0" encoding="utf-8"?>
<formControlPr xmlns="http://schemas.microsoft.com/office/spreadsheetml/2009/9/main" objectType="Scroll" dx="22" fmlaLink="$J13" horiz="1" max="100" min="1" page="10"/>
</file>

<file path=xl/ctrlProps/ctrlProp80.xml><?xml version="1.0" encoding="utf-8"?>
<formControlPr xmlns="http://schemas.microsoft.com/office/spreadsheetml/2009/9/main" objectType="Scroll" dx="22" fmlaLink="$J78" horiz="1" max="100" min="1" page="10"/>
</file>

<file path=xl/ctrlProps/ctrlProp81.xml><?xml version="1.0" encoding="utf-8"?>
<formControlPr xmlns="http://schemas.microsoft.com/office/spreadsheetml/2009/9/main" objectType="Scroll" dx="22" fmlaLink="$I71" horiz="1" max="7" min="1" page="10"/>
</file>

<file path=xl/ctrlProps/ctrlProp82.xml><?xml version="1.0" encoding="utf-8"?>
<formControlPr xmlns="http://schemas.microsoft.com/office/spreadsheetml/2009/9/main" objectType="Scroll" dx="22" fmlaLink="$I72" horiz="1" max="7" min="1" page="10"/>
</file>

<file path=xl/ctrlProps/ctrlProp83.xml><?xml version="1.0" encoding="utf-8"?>
<formControlPr xmlns="http://schemas.microsoft.com/office/spreadsheetml/2009/9/main" objectType="Scroll" dx="22" fmlaLink="$I73" horiz="1" max="7" min="1" page="10"/>
</file>

<file path=xl/ctrlProps/ctrlProp84.xml><?xml version="1.0" encoding="utf-8"?>
<formControlPr xmlns="http://schemas.microsoft.com/office/spreadsheetml/2009/9/main" objectType="Scroll" dx="22" fmlaLink="$I74" horiz="1" max="7" min="1" page="10"/>
</file>

<file path=xl/ctrlProps/ctrlProp85.xml><?xml version="1.0" encoding="utf-8"?>
<formControlPr xmlns="http://schemas.microsoft.com/office/spreadsheetml/2009/9/main" objectType="Scroll" dx="22" fmlaLink="$I75" horiz="1" max="7" min="1" page="10"/>
</file>

<file path=xl/ctrlProps/ctrlProp86.xml><?xml version="1.0" encoding="utf-8"?>
<formControlPr xmlns="http://schemas.microsoft.com/office/spreadsheetml/2009/9/main" objectType="Scroll" dx="22" fmlaLink="$I76" horiz="1" max="7" min="1" page="10"/>
</file>

<file path=xl/ctrlProps/ctrlProp87.xml><?xml version="1.0" encoding="utf-8"?>
<formControlPr xmlns="http://schemas.microsoft.com/office/spreadsheetml/2009/9/main" objectType="Scroll" dx="22" fmlaLink="$I77" horiz="1" max="7" min="1" page="10"/>
</file>

<file path=xl/ctrlProps/ctrlProp88.xml><?xml version="1.0" encoding="utf-8"?>
<formControlPr xmlns="http://schemas.microsoft.com/office/spreadsheetml/2009/9/main" objectType="Scroll" dx="22" fmlaLink="$I78" horiz="1" max="7" min="1" page="10"/>
</file>

<file path=xl/ctrlProps/ctrlProp89.xml><?xml version="1.0" encoding="utf-8"?>
<formControlPr xmlns="http://schemas.microsoft.com/office/spreadsheetml/2009/9/main" objectType="Scroll" dx="22" fmlaLink="$J84" horiz="1" max="25" min="1" page="10"/>
</file>

<file path=xl/ctrlProps/ctrlProp9.xml><?xml version="1.0" encoding="utf-8"?>
<formControlPr xmlns="http://schemas.microsoft.com/office/spreadsheetml/2009/9/main" objectType="Scroll" dx="22" fmlaLink="$J19" horiz="1" max="100" min="1" page="10" val="10"/>
</file>

<file path=xl/ctrlProps/ctrlProp90.xml><?xml version="1.0" encoding="utf-8"?>
<formControlPr xmlns="http://schemas.microsoft.com/office/spreadsheetml/2009/9/main" objectType="Scroll" dx="22" fmlaLink="$J85" horiz="1" max="25" min="1" page="10"/>
</file>

<file path=xl/ctrlProps/ctrlProp91.xml><?xml version="1.0" encoding="utf-8"?>
<formControlPr xmlns="http://schemas.microsoft.com/office/spreadsheetml/2009/9/main" objectType="Scroll" dx="22" fmlaLink="$J86" horiz="1" max="25" min="1" page="10"/>
</file>

<file path=xl/ctrlProps/ctrlProp92.xml><?xml version="1.0" encoding="utf-8"?>
<formControlPr xmlns="http://schemas.microsoft.com/office/spreadsheetml/2009/9/main" objectType="Scroll" dx="22" fmlaLink="$J87" horiz="1" max="25" min="1" page="10"/>
</file>

<file path=xl/ctrlProps/ctrlProp93.xml><?xml version="1.0" encoding="utf-8"?>
<formControlPr xmlns="http://schemas.microsoft.com/office/spreadsheetml/2009/9/main" objectType="Scroll" dx="22" fmlaLink="$J88" horiz="1" max="25" min="1" page="10"/>
</file>

<file path=xl/ctrlProps/ctrlProp94.xml><?xml version="1.0" encoding="utf-8"?>
<formControlPr xmlns="http://schemas.microsoft.com/office/spreadsheetml/2009/9/main" objectType="Scroll" dx="22" fmlaLink="$J89" horiz="1" max="25" min="1" page="10"/>
</file>

<file path=xl/ctrlProps/ctrlProp95.xml><?xml version="1.0" encoding="utf-8"?>
<formControlPr xmlns="http://schemas.microsoft.com/office/spreadsheetml/2009/9/main" objectType="Scroll" dx="22" fmlaLink="$J90" horiz="1" max="25" min="1" page="10"/>
</file>

<file path=xl/ctrlProps/ctrlProp96.xml><?xml version="1.0" encoding="utf-8"?>
<formControlPr xmlns="http://schemas.microsoft.com/office/spreadsheetml/2009/9/main" objectType="Scroll" dx="22" fmlaLink="$J91" horiz="1" max="25" min="1" page="10"/>
</file>

<file path=xl/ctrlProps/ctrlProp97.xml><?xml version="1.0" encoding="utf-8"?>
<formControlPr xmlns="http://schemas.microsoft.com/office/spreadsheetml/2009/9/main" objectType="Scroll" dx="22" fmlaLink="$I84" horiz="1" max="7" min="1" page="10"/>
</file>

<file path=xl/ctrlProps/ctrlProp98.xml><?xml version="1.0" encoding="utf-8"?>
<formControlPr xmlns="http://schemas.microsoft.com/office/spreadsheetml/2009/9/main" objectType="Scroll" dx="22" fmlaLink="$I85" horiz="1" max="7" min="1" page="10"/>
</file>

<file path=xl/ctrlProps/ctrlProp99.xml><?xml version="1.0" encoding="utf-8"?>
<formControlPr xmlns="http://schemas.microsoft.com/office/spreadsheetml/2009/9/main" objectType="Scroll" dx="22" fmlaLink="$I86" horiz="1" max="7" min="1" page="10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412750</xdr:colOff>
          <xdr:row>5</xdr:row>
          <xdr:rowOff>6350</xdr:rowOff>
        </xdr:from>
        <xdr:to>
          <xdr:col>9</xdr:col>
          <xdr:colOff>762000</xdr:colOff>
          <xdr:row>5</xdr:row>
          <xdr:rowOff>184150</xdr:rowOff>
        </xdr:to>
        <xdr:sp macro="" textlink="">
          <xdr:nvSpPr>
            <xdr:cNvPr id="4097" name="Scroll Bar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412750</xdr:colOff>
          <xdr:row>6</xdr:row>
          <xdr:rowOff>6350</xdr:rowOff>
        </xdr:from>
        <xdr:to>
          <xdr:col>9</xdr:col>
          <xdr:colOff>762000</xdr:colOff>
          <xdr:row>6</xdr:row>
          <xdr:rowOff>184150</xdr:rowOff>
        </xdr:to>
        <xdr:sp macro="" textlink="">
          <xdr:nvSpPr>
            <xdr:cNvPr id="4098" name="Scroll Bar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412750</xdr:colOff>
          <xdr:row>7</xdr:row>
          <xdr:rowOff>6350</xdr:rowOff>
        </xdr:from>
        <xdr:to>
          <xdr:col>9</xdr:col>
          <xdr:colOff>762000</xdr:colOff>
          <xdr:row>7</xdr:row>
          <xdr:rowOff>184150</xdr:rowOff>
        </xdr:to>
        <xdr:sp macro="" textlink="">
          <xdr:nvSpPr>
            <xdr:cNvPr id="4099" name="Scroll Bar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412750</xdr:colOff>
          <xdr:row>8</xdr:row>
          <xdr:rowOff>6350</xdr:rowOff>
        </xdr:from>
        <xdr:to>
          <xdr:col>9</xdr:col>
          <xdr:colOff>762000</xdr:colOff>
          <xdr:row>8</xdr:row>
          <xdr:rowOff>184150</xdr:rowOff>
        </xdr:to>
        <xdr:sp macro="" textlink="">
          <xdr:nvSpPr>
            <xdr:cNvPr id="4100" name="Scroll Bar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412750</xdr:colOff>
          <xdr:row>9</xdr:row>
          <xdr:rowOff>6350</xdr:rowOff>
        </xdr:from>
        <xdr:to>
          <xdr:col>9</xdr:col>
          <xdr:colOff>762000</xdr:colOff>
          <xdr:row>9</xdr:row>
          <xdr:rowOff>184150</xdr:rowOff>
        </xdr:to>
        <xdr:sp macro="" textlink="">
          <xdr:nvSpPr>
            <xdr:cNvPr id="4101" name="Scroll Bar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412750</xdr:colOff>
          <xdr:row>10</xdr:row>
          <xdr:rowOff>6350</xdr:rowOff>
        </xdr:from>
        <xdr:to>
          <xdr:col>9</xdr:col>
          <xdr:colOff>762000</xdr:colOff>
          <xdr:row>10</xdr:row>
          <xdr:rowOff>184150</xdr:rowOff>
        </xdr:to>
        <xdr:sp macro="" textlink="">
          <xdr:nvSpPr>
            <xdr:cNvPr id="4102" name="Scroll Bar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412750</xdr:colOff>
          <xdr:row>11</xdr:row>
          <xdr:rowOff>6350</xdr:rowOff>
        </xdr:from>
        <xdr:to>
          <xdr:col>9</xdr:col>
          <xdr:colOff>762000</xdr:colOff>
          <xdr:row>11</xdr:row>
          <xdr:rowOff>184150</xdr:rowOff>
        </xdr:to>
        <xdr:sp macro="" textlink="">
          <xdr:nvSpPr>
            <xdr:cNvPr id="4103" name="Scroll Bar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412750</xdr:colOff>
          <xdr:row>12</xdr:row>
          <xdr:rowOff>6350</xdr:rowOff>
        </xdr:from>
        <xdr:to>
          <xdr:col>9</xdr:col>
          <xdr:colOff>762000</xdr:colOff>
          <xdr:row>12</xdr:row>
          <xdr:rowOff>184150</xdr:rowOff>
        </xdr:to>
        <xdr:sp macro="" textlink="">
          <xdr:nvSpPr>
            <xdr:cNvPr id="4104" name="Scroll Bar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406400</xdr:colOff>
          <xdr:row>18</xdr:row>
          <xdr:rowOff>6350</xdr:rowOff>
        </xdr:from>
        <xdr:to>
          <xdr:col>9</xdr:col>
          <xdr:colOff>755650</xdr:colOff>
          <xdr:row>18</xdr:row>
          <xdr:rowOff>184150</xdr:rowOff>
        </xdr:to>
        <xdr:sp macro="" textlink="">
          <xdr:nvSpPr>
            <xdr:cNvPr id="4105" name="Scroll Bar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406400</xdr:colOff>
          <xdr:row>19</xdr:row>
          <xdr:rowOff>6350</xdr:rowOff>
        </xdr:from>
        <xdr:to>
          <xdr:col>9</xdr:col>
          <xdr:colOff>755650</xdr:colOff>
          <xdr:row>19</xdr:row>
          <xdr:rowOff>184150</xdr:rowOff>
        </xdr:to>
        <xdr:sp macro="" textlink="">
          <xdr:nvSpPr>
            <xdr:cNvPr id="4106" name="Scroll Bar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406400</xdr:colOff>
          <xdr:row>20</xdr:row>
          <xdr:rowOff>6350</xdr:rowOff>
        </xdr:from>
        <xdr:to>
          <xdr:col>9</xdr:col>
          <xdr:colOff>755650</xdr:colOff>
          <xdr:row>20</xdr:row>
          <xdr:rowOff>184150</xdr:rowOff>
        </xdr:to>
        <xdr:sp macro="" textlink="">
          <xdr:nvSpPr>
            <xdr:cNvPr id="4107" name="Scroll Bar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406400</xdr:colOff>
          <xdr:row>21</xdr:row>
          <xdr:rowOff>6350</xdr:rowOff>
        </xdr:from>
        <xdr:to>
          <xdr:col>9</xdr:col>
          <xdr:colOff>755650</xdr:colOff>
          <xdr:row>21</xdr:row>
          <xdr:rowOff>184150</xdr:rowOff>
        </xdr:to>
        <xdr:sp macro="" textlink="">
          <xdr:nvSpPr>
            <xdr:cNvPr id="4108" name="Scroll Bar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406400</xdr:colOff>
          <xdr:row>22</xdr:row>
          <xdr:rowOff>6350</xdr:rowOff>
        </xdr:from>
        <xdr:to>
          <xdr:col>9</xdr:col>
          <xdr:colOff>755650</xdr:colOff>
          <xdr:row>22</xdr:row>
          <xdr:rowOff>184150</xdr:rowOff>
        </xdr:to>
        <xdr:sp macro="" textlink="">
          <xdr:nvSpPr>
            <xdr:cNvPr id="4109" name="Scroll Bar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406400</xdr:colOff>
          <xdr:row>23</xdr:row>
          <xdr:rowOff>6350</xdr:rowOff>
        </xdr:from>
        <xdr:to>
          <xdr:col>9</xdr:col>
          <xdr:colOff>755650</xdr:colOff>
          <xdr:row>23</xdr:row>
          <xdr:rowOff>184150</xdr:rowOff>
        </xdr:to>
        <xdr:sp macro="" textlink="">
          <xdr:nvSpPr>
            <xdr:cNvPr id="4110" name="Scroll Bar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406400</xdr:colOff>
          <xdr:row>24</xdr:row>
          <xdr:rowOff>6350</xdr:rowOff>
        </xdr:from>
        <xdr:to>
          <xdr:col>9</xdr:col>
          <xdr:colOff>755650</xdr:colOff>
          <xdr:row>24</xdr:row>
          <xdr:rowOff>184150</xdr:rowOff>
        </xdr:to>
        <xdr:sp macro="" textlink="">
          <xdr:nvSpPr>
            <xdr:cNvPr id="4111" name="Scroll Bar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406400</xdr:colOff>
          <xdr:row>25</xdr:row>
          <xdr:rowOff>6350</xdr:rowOff>
        </xdr:from>
        <xdr:to>
          <xdr:col>9</xdr:col>
          <xdr:colOff>755650</xdr:colOff>
          <xdr:row>25</xdr:row>
          <xdr:rowOff>184150</xdr:rowOff>
        </xdr:to>
        <xdr:sp macro="" textlink="">
          <xdr:nvSpPr>
            <xdr:cNvPr id="4112" name="Scroll Bar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406400</xdr:colOff>
          <xdr:row>31</xdr:row>
          <xdr:rowOff>6350</xdr:rowOff>
        </xdr:from>
        <xdr:to>
          <xdr:col>9</xdr:col>
          <xdr:colOff>755650</xdr:colOff>
          <xdr:row>31</xdr:row>
          <xdr:rowOff>184150</xdr:rowOff>
        </xdr:to>
        <xdr:sp macro="" textlink="">
          <xdr:nvSpPr>
            <xdr:cNvPr id="4113" name="Scroll Bar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406400</xdr:colOff>
          <xdr:row>32</xdr:row>
          <xdr:rowOff>6350</xdr:rowOff>
        </xdr:from>
        <xdr:to>
          <xdr:col>9</xdr:col>
          <xdr:colOff>755650</xdr:colOff>
          <xdr:row>32</xdr:row>
          <xdr:rowOff>184150</xdr:rowOff>
        </xdr:to>
        <xdr:sp macro="" textlink="">
          <xdr:nvSpPr>
            <xdr:cNvPr id="4114" name="Scroll Bar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406400</xdr:colOff>
          <xdr:row>33</xdr:row>
          <xdr:rowOff>6350</xdr:rowOff>
        </xdr:from>
        <xdr:to>
          <xdr:col>9</xdr:col>
          <xdr:colOff>755650</xdr:colOff>
          <xdr:row>33</xdr:row>
          <xdr:rowOff>184150</xdr:rowOff>
        </xdr:to>
        <xdr:sp macro="" textlink="">
          <xdr:nvSpPr>
            <xdr:cNvPr id="4115" name="Scroll Bar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406400</xdr:colOff>
          <xdr:row>34</xdr:row>
          <xdr:rowOff>6350</xdr:rowOff>
        </xdr:from>
        <xdr:to>
          <xdr:col>9</xdr:col>
          <xdr:colOff>755650</xdr:colOff>
          <xdr:row>34</xdr:row>
          <xdr:rowOff>184150</xdr:rowOff>
        </xdr:to>
        <xdr:sp macro="" textlink="">
          <xdr:nvSpPr>
            <xdr:cNvPr id="4116" name="Scroll Bar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406400</xdr:colOff>
          <xdr:row>35</xdr:row>
          <xdr:rowOff>6350</xdr:rowOff>
        </xdr:from>
        <xdr:to>
          <xdr:col>9</xdr:col>
          <xdr:colOff>755650</xdr:colOff>
          <xdr:row>35</xdr:row>
          <xdr:rowOff>184150</xdr:rowOff>
        </xdr:to>
        <xdr:sp macro="" textlink="">
          <xdr:nvSpPr>
            <xdr:cNvPr id="4117" name="Scroll Bar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406400</xdr:colOff>
          <xdr:row>36</xdr:row>
          <xdr:rowOff>6350</xdr:rowOff>
        </xdr:from>
        <xdr:to>
          <xdr:col>9</xdr:col>
          <xdr:colOff>755650</xdr:colOff>
          <xdr:row>36</xdr:row>
          <xdr:rowOff>184150</xdr:rowOff>
        </xdr:to>
        <xdr:sp macro="" textlink="">
          <xdr:nvSpPr>
            <xdr:cNvPr id="4118" name="Scroll Bar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406400</xdr:colOff>
          <xdr:row>37</xdr:row>
          <xdr:rowOff>6350</xdr:rowOff>
        </xdr:from>
        <xdr:to>
          <xdr:col>9</xdr:col>
          <xdr:colOff>755650</xdr:colOff>
          <xdr:row>37</xdr:row>
          <xdr:rowOff>184150</xdr:rowOff>
        </xdr:to>
        <xdr:sp macro="" textlink="">
          <xdr:nvSpPr>
            <xdr:cNvPr id="4119" name="Scroll Bar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406400</xdr:colOff>
          <xdr:row>38</xdr:row>
          <xdr:rowOff>6350</xdr:rowOff>
        </xdr:from>
        <xdr:to>
          <xdr:col>9</xdr:col>
          <xdr:colOff>755650</xdr:colOff>
          <xdr:row>38</xdr:row>
          <xdr:rowOff>184150</xdr:rowOff>
        </xdr:to>
        <xdr:sp macro="" textlink="">
          <xdr:nvSpPr>
            <xdr:cNvPr id="4120" name="Scroll Bar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406400</xdr:colOff>
          <xdr:row>44</xdr:row>
          <xdr:rowOff>6350</xdr:rowOff>
        </xdr:from>
        <xdr:to>
          <xdr:col>9</xdr:col>
          <xdr:colOff>755650</xdr:colOff>
          <xdr:row>44</xdr:row>
          <xdr:rowOff>184150</xdr:rowOff>
        </xdr:to>
        <xdr:sp macro="" textlink="">
          <xdr:nvSpPr>
            <xdr:cNvPr id="4121" name="Scroll Bar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406400</xdr:colOff>
          <xdr:row>45</xdr:row>
          <xdr:rowOff>6350</xdr:rowOff>
        </xdr:from>
        <xdr:to>
          <xdr:col>9</xdr:col>
          <xdr:colOff>755650</xdr:colOff>
          <xdr:row>45</xdr:row>
          <xdr:rowOff>184150</xdr:rowOff>
        </xdr:to>
        <xdr:sp macro="" textlink="">
          <xdr:nvSpPr>
            <xdr:cNvPr id="4122" name="Scroll Bar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406400</xdr:colOff>
          <xdr:row>46</xdr:row>
          <xdr:rowOff>6350</xdr:rowOff>
        </xdr:from>
        <xdr:to>
          <xdr:col>9</xdr:col>
          <xdr:colOff>755650</xdr:colOff>
          <xdr:row>46</xdr:row>
          <xdr:rowOff>184150</xdr:rowOff>
        </xdr:to>
        <xdr:sp macro="" textlink="">
          <xdr:nvSpPr>
            <xdr:cNvPr id="4123" name="Scroll Bar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406400</xdr:colOff>
          <xdr:row>47</xdr:row>
          <xdr:rowOff>6350</xdr:rowOff>
        </xdr:from>
        <xdr:to>
          <xdr:col>9</xdr:col>
          <xdr:colOff>755650</xdr:colOff>
          <xdr:row>47</xdr:row>
          <xdr:rowOff>184150</xdr:rowOff>
        </xdr:to>
        <xdr:sp macro="" textlink="">
          <xdr:nvSpPr>
            <xdr:cNvPr id="4124" name="Scroll Bar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406400</xdr:colOff>
          <xdr:row>48</xdr:row>
          <xdr:rowOff>6350</xdr:rowOff>
        </xdr:from>
        <xdr:to>
          <xdr:col>9</xdr:col>
          <xdr:colOff>755650</xdr:colOff>
          <xdr:row>48</xdr:row>
          <xdr:rowOff>184150</xdr:rowOff>
        </xdr:to>
        <xdr:sp macro="" textlink="">
          <xdr:nvSpPr>
            <xdr:cNvPr id="4125" name="Scroll Bar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406400</xdr:colOff>
          <xdr:row>49</xdr:row>
          <xdr:rowOff>6350</xdr:rowOff>
        </xdr:from>
        <xdr:to>
          <xdr:col>9</xdr:col>
          <xdr:colOff>755650</xdr:colOff>
          <xdr:row>49</xdr:row>
          <xdr:rowOff>184150</xdr:rowOff>
        </xdr:to>
        <xdr:sp macro="" textlink="">
          <xdr:nvSpPr>
            <xdr:cNvPr id="4126" name="Scroll Bar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406400</xdr:colOff>
          <xdr:row>50</xdr:row>
          <xdr:rowOff>6350</xdr:rowOff>
        </xdr:from>
        <xdr:to>
          <xdr:col>9</xdr:col>
          <xdr:colOff>755650</xdr:colOff>
          <xdr:row>50</xdr:row>
          <xdr:rowOff>184150</xdr:rowOff>
        </xdr:to>
        <xdr:sp macro="" textlink="">
          <xdr:nvSpPr>
            <xdr:cNvPr id="4127" name="Scroll Bar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406400</xdr:colOff>
          <xdr:row>51</xdr:row>
          <xdr:rowOff>6350</xdr:rowOff>
        </xdr:from>
        <xdr:to>
          <xdr:col>9</xdr:col>
          <xdr:colOff>755650</xdr:colOff>
          <xdr:row>51</xdr:row>
          <xdr:rowOff>184150</xdr:rowOff>
        </xdr:to>
        <xdr:sp macro="" textlink="">
          <xdr:nvSpPr>
            <xdr:cNvPr id="4128" name="Scroll Bar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18</xdr:row>
          <xdr:rowOff>6350</xdr:rowOff>
        </xdr:from>
        <xdr:to>
          <xdr:col>8</xdr:col>
          <xdr:colOff>692150</xdr:colOff>
          <xdr:row>18</xdr:row>
          <xdr:rowOff>184150</xdr:rowOff>
        </xdr:to>
        <xdr:sp macro="" textlink="">
          <xdr:nvSpPr>
            <xdr:cNvPr id="4129" name="Scroll Bar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19</xdr:row>
          <xdr:rowOff>6350</xdr:rowOff>
        </xdr:from>
        <xdr:to>
          <xdr:col>8</xdr:col>
          <xdr:colOff>692150</xdr:colOff>
          <xdr:row>19</xdr:row>
          <xdr:rowOff>184150</xdr:rowOff>
        </xdr:to>
        <xdr:sp macro="" textlink="">
          <xdr:nvSpPr>
            <xdr:cNvPr id="4130" name="Scroll Bar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20</xdr:row>
          <xdr:rowOff>6350</xdr:rowOff>
        </xdr:from>
        <xdr:to>
          <xdr:col>8</xdr:col>
          <xdr:colOff>692150</xdr:colOff>
          <xdr:row>20</xdr:row>
          <xdr:rowOff>184150</xdr:rowOff>
        </xdr:to>
        <xdr:sp macro="" textlink="">
          <xdr:nvSpPr>
            <xdr:cNvPr id="4131" name="Scroll Bar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21</xdr:row>
          <xdr:rowOff>6350</xdr:rowOff>
        </xdr:from>
        <xdr:to>
          <xdr:col>8</xdr:col>
          <xdr:colOff>692150</xdr:colOff>
          <xdr:row>21</xdr:row>
          <xdr:rowOff>184150</xdr:rowOff>
        </xdr:to>
        <xdr:sp macro="" textlink="">
          <xdr:nvSpPr>
            <xdr:cNvPr id="4132" name="Scroll Bar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22</xdr:row>
          <xdr:rowOff>6350</xdr:rowOff>
        </xdr:from>
        <xdr:to>
          <xdr:col>8</xdr:col>
          <xdr:colOff>692150</xdr:colOff>
          <xdr:row>22</xdr:row>
          <xdr:rowOff>184150</xdr:rowOff>
        </xdr:to>
        <xdr:sp macro="" textlink="">
          <xdr:nvSpPr>
            <xdr:cNvPr id="4133" name="Scroll Bar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23</xdr:row>
          <xdr:rowOff>6350</xdr:rowOff>
        </xdr:from>
        <xdr:to>
          <xdr:col>8</xdr:col>
          <xdr:colOff>692150</xdr:colOff>
          <xdr:row>23</xdr:row>
          <xdr:rowOff>184150</xdr:rowOff>
        </xdr:to>
        <xdr:sp macro="" textlink="">
          <xdr:nvSpPr>
            <xdr:cNvPr id="4134" name="Scroll Bar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24</xdr:row>
          <xdr:rowOff>6350</xdr:rowOff>
        </xdr:from>
        <xdr:to>
          <xdr:col>8</xdr:col>
          <xdr:colOff>692150</xdr:colOff>
          <xdr:row>24</xdr:row>
          <xdr:rowOff>184150</xdr:rowOff>
        </xdr:to>
        <xdr:sp macro="" textlink="">
          <xdr:nvSpPr>
            <xdr:cNvPr id="4135" name="Scroll Bar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25</xdr:row>
          <xdr:rowOff>6350</xdr:rowOff>
        </xdr:from>
        <xdr:to>
          <xdr:col>8</xdr:col>
          <xdr:colOff>692150</xdr:colOff>
          <xdr:row>25</xdr:row>
          <xdr:rowOff>184150</xdr:rowOff>
        </xdr:to>
        <xdr:sp macro="" textlink="">
          <xdr:nvSpPr>
            <xdr:cNvPr id="4136" name="Scroll Bar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31</xdr:row>
          <xdr:rowOff>6350</xdr:rowOff>
        </xdr:from>
        <xdr:to>
          <xdr:col>8</xdr:col>
          <xdr:colOff>692150</xdr:colOff>
          <xdr:row>31</xdr:row>
          <xdr:rowOff>184150</xdr:rowOff>
        </xdr:to>
        <xdr:sp macro="" textlink="">
          <xdr:nvSpPr>
            <xdr:cNvPr id="4137" name="Scroll Bar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32</xdr:row>
          <xdr:rowOff>6350</xdr:rowOff>
        </xdr:from>
        <xdr:to>
          <xdr:col>8</xdr:col>
          <xdr:colOff>692150</xdr:colOff>
          <xdr:row>32</xdr:row>
          <xdr:rowOff>184150</xdr:rowOff>
        </xdr:to>
        <xdr:sp macro="" textlink="">
          <xdr:nvSpPr>
            <xdr:cNvPr id="4138" name="Scroll Bar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33</xdr:row>
          <xdr:rowOff>6350</xdr:rowOff>
        </xdr:from>
        <xdr:to>
          <xdr:col>8</xdr:col>
          <xdr:colOff>692150</xdr:colOff>
          <xdr:row>33</xdr:row>
          <xdr:rowOff>184150</xdr:rowOff>
        </xdr:to>
        <xdr:sp macro="" textlink="">
          <xdr:nvSpPr>
            <xdr:cNvPr id="4139" name="Scroll Bar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34</xdr:row>
          <xdr:rowOff>6350</xdr:rowOff>
        </xdr:from>
        <xdr:to>
          <xdr:col>8</xdr:col>
          <xdr:colOff>692150</xdr:colOff>
          <xdr:row>34</xdr:row>
          <xdr:rowOff>184150</xdr:rowOff>
        </xdr:to>
        <xdr:sp macro="" textlink="">
          <xdr:nvSpPr>
            <xdr:cNvPr id="4140" name="Scroll Bar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35</xdr:row>
          <xdr:rowOff>6350</xdr:rowOff>
        </xdr:from>
        <xdr:to>
          <xdr:col>8</xdr:col>
          <xdr:colOff>692150</xdr:colOff>
          <xdr:row>35</xdr:row>
          <xdr:rowOff>184150</xdr:rowOff>
        </xdr:to>
        <xdr:sp macro="" textlink="">
          <xdr:nvSpPr>
            <xdr:cNvPr id="4141" name="Scroll Bar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36</xdr:row>
          <xdr:rowOff>6350</xdr:rowOff>
        </xdr:from>
        <xdr:to>
          <xdr:col>8</xdr:col>
          <xdr:colOff>692150</xdr:colOff>
          <xdr:row>36</xdr:row>
          <xdr:rowOff>184150</xdr:rowOff>
        </xdr:to>
        <xdr:sp macro="" textlink="">
          <xdr:nvSpPr>
            <xdr:cNvPr id="4142" name="Scroll Bar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37</xdr:row>
          <xdr:rowOff>6350</xdr:rowOff>
        </xdr:from>
        <xdr:to>
          <xdr:col>8</xdr:col>
          <xdr:colOff>692150</xdr:colOff>
          <xdr:row>37</xdr:row>
          <xdr:rowOff>184150</xdr:rowOff>
        </xdr:to>
        <xdr:sp macro="" textlink="">
          <xdr:nvSpPr>
            <xdr:cNvPr id="4143" name="Scroll Bar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38</xdr:row>
          <xdr:rowOff>6350</xdr:rowOff>
        </xdr:from>
        <xdr:to>
          <xdr:col>8</xdr:col>
          <xdr:colOff>692150</xdr:colOff>
          <xdr:row>38</xdr:row>
          <xdr:rowOff>184150</xdr:rowOff>
        </xdr:to>
        <xdr:sp macro="" textlink="">
          <xdr:nvSpPr>
            <xdr:cNvPr id="4144" name="Scroll Bar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44</xdr:row>
          <xdr:rowOff>6350</xdr:rowOff>
        </xdr:from>
        <xdr:to>
          <xdr:col>8</xdr:col>
          <xdr:colOff>692150</xdr:colOff>
          <xdr:row>44</xdr:row>
          <xdr:rowOff>184150</xdr:rowOff>
        </xdr:to>
        <xdr:sp macro="" textlink="">
          <xdr:nvSpPr>
            <xdr:cNvPr id="4145" name="Scroll Bar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45</xdr:row>
          <xdr:rowOff>6350</xdr:rowOff>
        </xdr:from>
        <xdr:to>
          <xdr:col>8</xdr:col>
          <xdr:colOff>692150</xdr:colOff>
          <xdr:row>45</xdr:row>
          <xdr:rowOff>184150</xdr:rowOff>
        </xdr:to>
        <xdr:sp macro="" textlink="">
          <xdr:nvSpPr>
            <xdr:cNvPr id="4146" name="Scroll Bar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46</xdr:row>
          <xdr:rowOff>6350</xdr:rowOff>
        </xdr:from>
        <xdr:to>
          <xdr:col>8</xdr:col>
          <xdr:colOff>692150</xdr:colOff>
          <xdr:row>46</xdr:row>
          <xdr:rowOff>184150</xdr:rowOff>
        </xdr:to>
        <xdr:sp macro="" textlink="">
          <xdr:nvSpPr>
            <xdr:cNvPr id="4147" name="Scroll Bar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47</xdr:row>
          <xdr:rowOff>6350</xdr:rowOff>
        </xdr:from>
        <xdr:to>
          <xdr:col>8</xdr:col>
          <xdr:colOff>692150</xdr:colOff>
          <xdr:row>47</xdr:row>
          <xdr:rowOff>184150</xdr:rowOff>
        </xdr:to>
        <xdr:sp macro="" textlink="">
          <xdr:nvSpPr>
            <xdr:cNvPr id="4148" name="Scroll Bar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48</xdr:row>
          <xdr:rowOff>6350</xdr:rowOff>
        </xdr:from>
        <xdr:to>
          <xdr:col>8</xdr:col>
          <xdr:colOff>692150</xdr:colOff>
          <xdr:row>48</xdr:row>
          <xdr:rowOff>184150</xdr:rowOff>
        </xdr:to>
        <xdr:sp macro="" textlink="">
          <xdr:nvSpPr>
            <xdr:cNvPr id="4149" name="Scroll Bar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49</xdr:row>
          <xdr:rowOff>6350</xdr:rowOff>
        </xdr:from>
        <xdr:to>
          <xdr:col>8</xdr:col>
          <xdr:colOff>692150</xdr:colOff>
          <xdr:row>49</xdr:row>
          <xdr:rowOff>184150</xdr:rowOff>
        </xdr:to>
        <xdr:sp macro="" textlink="">
          <xdr:nvSpPr>
            <xdr:cNvPr id="4150" name="Scroll Bar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50</xdr:row>
          <xdr:rowOff>6350</xdr:rowOff>
        </xdr:from>
        <xdr:to>
          <xdr:col>8</xdr:col>
          <xdr:colOff>692150</xdr:colOff>
          <xdr:row>50</xdr:row>
          <xdr:rowOff>184150</xdr:rowOff>
        </xdr:to>
        <xdr:sp macro="" textlink="">
          <xdr:nvSpPr>
            <xdr:cNvPr id="4151" name="Scroll Bar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51</xdr:row>
          <xdr:rowOff>6350</xdr:rowOff>
        </xdr:from>
        <xdr:to>
          <xdr:col>8</xdr:col>
          <xdr:colOff>692150</xdr:colOff>
          <xdr:row>51</xdr:row>
          <xdr:rowOff>184150</xdr:rowOff>
        </xdr:to>
        <xdr:sp macro="" textlink="">
          <xdr:nvSpPr>
            <xdr:cNvPr id="4152" name="Scroll Bar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406400</xdr:colOff>
          <xdr:row>57</xdr:row>
          <xdr:rowOff>6350</xdr:rowOff>
        </xdr:from>
        <xdr:to>
          <xdr:col>9</xdr:col>
          <xdr:colOff>755650</xdr:colOff>
          <xdr:row>57</xdr:row>
          <xdr:rowOff>184150</xdr:rowOff>
        </xdr:to>
        <xdr:sp macro="" textlink="">
          <xdr:nvSpPr>
            <xdr:cNvPr id="4153" name="Scroll Bar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406400</xdr:colOff>
          <xdr:row>58</xdr:row>
          <xdr:rowOff>6350</xdr:rowOff>
        </xdr:from>
        <xdr:to>
          <xdr:col>9</xdr:col>
          <xdr:colOff>755650</xdr:colOff>
          <xdr:row>58</xdr:row>
          <xdr:rowOff>184150</xdr:rowOff>
        </xdr:to>
        <xdr:sp macro="" textlink="">
          <xdr:nvSpPr>
            <xdr:cNvPr id="4154" name="Scroll Bar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406400</xdr:colOff>
          <xdr:row>59</xdr:row>
          <xdr:rowOff>6350</xdr:rowOff>
        </xdr:from>
        <xdr:to>
          <xdr:col>9</xdr:col>
          <xdr:colOff>755650</xdr:colOff>
          <xdr:row>59</xdr:row>
          <xdr:rowOff>184150</xdr:rowOff>
        </xdr:to>
        <xdr:sp macro="" textlink="">
          <xdr:nvSpPr>
            <xdr:cNvPr id="4155" name="Scroll Bar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406400</xdr:colOff>
          <xdr:row>60</xdr:row>
          <xdr:rowOff>6350</xdr:rowOff>
        </xdr:from>
        <xdr:to>
          <xdr:col>9</xdr:col>
          <xdr:colOff>755650</xdr:colOff>
          <xdr:row>60</xdr:row>
          <xdr:rowOff>184150</xdr:rowOff>
        </xdr:to>
        <xdr:sp macro="" textlink="">
          <xdr:nvSpPr>
            <xdr:cNvPr id="4156" name="Scroll Bar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406400</xdr:colOff>
          <xdr:row>61</xdr:row>
          <xdr:rowOff>6350</xdr:rowOff>
        </xdr:from>
        <xdr:to>
          <xdr:col>9</xdr:col>
          <xdr:colOff>755650</xdr:colOff>
          <xdr:row>61</xdr:row>
          <xdr:rowOff>184150</xdr:rowOff>
        </xdr:to>
        <xdr:sp macro="" textlink="">
          <xdr:nvSpPr>
            <xdr:cNvPr id="4157" name="Scroll Bar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406400</xdr:colOff>
          <xdr:row>62</xdr:row>
          <xdr:rowOff>6350</xdr:rowOff>
        </xdr:from>
        <xdr:to>
          <xdr:col>9</xdr:col>
          <xdr:colOff>755650</xdr:colOff>
          <xdr:row>62</xdr:row>
          <xdr:rowOff>184150</xdr:rowOff>
        </xdr:to>
        <xdr:sp macro="" textlink="">
          <xdr:nvSpPr>
            <xdr:cNvPr id="4158" name="Scroll Bar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406400</xdr:colOff>
          <xdr:row>63</xdr:row>
          <xdr:rowOff>6350</xdr:rowOff>
        </xdr:from>
        <xdr:to>
          <xdr:col>9</xdr:col>
          <xdr:colOff>755650</xdr:colOff>
          <xdr:row>63</xdr:row>
          <xdr:rowOff>184150</xdr:rowOff>
        </xdr:to>
        <xdr:sp macro="" textlink="">
          <xdr:nvSpPr>
            <xdr:cNvPr id="4159" name="Scroll Bar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406400</xdr:colOff>
          <xdr:row>64</xdr:row>
          <xdr:rowOff>6350</xdr:rowOff>
        </xdr:from>
        <xdr:to>
          <xdr:col>9</xdr:col>
          <xdr:colOff>755650</xdr:colOff>
          <xdr:row>64</xdr:row>
          <xdr:rowOff>184150</xdr:rowOff>
        </xdr:to>
        <xdr:sp macro="" textlink="">
          <xdr:nvSpPr>
            <xdr:cNvPr id="4160" name="Scroll Bar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57</xdr:row>
          <xdr:rowOff>6350</xdr:rowOff>
        </xdr:from>
        <xdr:to>
          <xdr:col>8</xdr:col>
          <xdr:colOff>692150</xdr:colOff>
          <xdr:row>57</xdr:row>
          <xdr:rowOff>184150</xdr:rowOff>
        </xdr:to>
        <xdr:sp macro="" textlink="">
          <xdr:nvSpPr>
            <xdr:cNvPr id="4161" name="Scroll Bar 65" hidden="1">
              <a:extLst>
                <a:ext uri="{63B3BB69-23CF-44E3-9099-C40C66FF867C}">
                  <a14:compatExt spid="_x0000_s4161"/>
                </a:ext>
                <a:ext uri="{FF2B5EF4-FFF2-40B4-BE49-F238E27FC236}">
                  <a16:creationId xmlns:a16="http://schemas.microsoft.com/office/drawing/2014/main" id="{00000000-0008-0000-0200-00004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58</xdr:row>
          <xdr:rowOff>6350</xdr:rowOff>
        </xdr:from>
        <xdr:to>
          <xdr:col>8</xdr:col>
          <xdr:colOff>692150</xdr:colOff>
          <xdr:row>58</xdr:row>
          <xdr:rowOff>184150</xdr:rowOff>
        </xdr:to>
        <xdr:sp macro="" textlink="">
          <xdr:nvSpPr>
            <xdr:cNvPr id="4162" name="Scroll Bar 66" hidden="1">
              <a:extLst>
                <a:ext uri="{63B3BB69-23CF-44E3-9099-C40C66FF867C}">
                  <a14:compatExt spid="_x0000_s4162"/>
                </a:ext>
                <a:ext uri="{FF2B5EF4-FFF2-40B4-BE49-F238E27FC236}">
                  <a16:creationId xmlns:a16="http://schemas.microsoft.com/office/drawing/2014/main" id="{00000000-0008-0000-0200-00004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59</xdr:row>
          <xdr:rowOff>6350</xdr:rowOff>
        </xdr:from>
        <xdr:to>
          <xdr:col>8</xdr:col>
          <xdr:colOff>692150</xdr:colOff>
          <xdr:row>59</xdr:row>
          <xdr:rowOff>184150</xdr:rowOff>
        </xdr:to>
        <xdr:sp macro="" textlink="">
          <xdr:nvSpPr>
            <xdr:cNvPr id="4163" name="Scroll Bar 67" hidden="1">
              <a:extLst>
                <a:ext uri="{63B3BB69-23CF-44E3-9099-C40C66FF867C}">
                  <a14:compatExt spid="_x0000_s4163"/>
                </a:ext>
                <a:ext uri="{FF2B5EF4-FFF2-40B4-BE49-F238E27FC236}">
                  <a16:creationId xmlns:a16="http://schemas.microsoft.com/office/drawing/2014/main" id="{00000000-0008-0000-0200-00004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60</xdr:row>
          <xdr:rowOff>6350</xdr:rowOff>
        </xdr:from>
        <xdr:to>
          <xdr:col>8</xdr:col>
          <xdr:colOff>692150</xdr:colOff>
          <xdr:row>60</xdr:row>
          <xdr:rowOff>184150</xdr:rowOff>
        </xdr:to>
        <xdr:sp macro="" textlink="">
          <xdr:nvSpPr>
            <xdr:cNvPr id="4164" name="Scroll Bar 68" hidden="1">
              <a:extLst>
                <a:ext uri="{63B3BB69-23CF-44E3-9099-C40C66FF867C}">
                  <a14:compatExt spid="_x0000_s4164"/>
                </a:ext>
                <a:ext uri="{FF2B5EF4-FFF2-40B4-BE49-F238E27FC236}">
                  <a16:creationId xmlns:a16="http://schemas.microsoft.com/office/drawing/2014/main" id="{00000000-0008-0000-0200-00004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61</xdr:row>
          <xdr:rowOff>6350</xdr:rowOff>
        </xdr:from>
        <xdr:to>
          <xdr:col>8</xdr:col>
          <xdr:colOff>692150</xdr:colOff>
          <xdr:row>61</xdr:row>
          <xdr:rowOff>184150</xdr:rowOff>
        </xdr:to>
        <xdr:sp macro="" textlink="">
          <xdr:nvSpPr>
            <xdr:cNvPr id="4165" name="Scroll Bar 69" hidden="1">
              <a:extLst>
                <a:ext uri="{63B3BB69-23CF-44E3-9099-C40C66FF867C}">
                  <a14:compatExt spid="_x0000_s4165"/>
                </a:ext>
                <a:ext uri="{FF2B5EF4-FFF2-40B4-BE49-F238E27FC236}">
                  <a16:creationId xmlns:a16="http://schemas.microsoft.com/office/drawing/2014/main" id="{00000000-0008-0000-0200-00004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62</xdr:row>
          <xdr:rowOff>6350</xdr:rowOff>
        </xdr:from>
        <xdr:to>
          <xdr:col>8</xdr:col>
          <xdr:colOff>692150</xdr:colOff>
          <xdr:row>62</xdr:row>
          <xdr:rowOff>184150</xdr:rowOff>
        </xdr:to>
        <xdr:sp macro="" textlink="">
          <xdr:nvSpPr>
            <xdr:cNvPr id="4166" name="Scroll Bar 70" hidden="1">
              <a:extLst>
                <a:ext uri="{63B3BB69-23CF-44E3-9099-C40C66FF867C}">
                  <a14:compatExt spid="_x0000_s4166"/>
                </a:ext>
                <a:ext uri="{FF2B5EF4-FFF2-40B4-BE49-F238E27FC236}">
                  <a16:creationId xmlns:a16="http://schemas.microsoft.com/office/drawing/2014/main" id="{00000000-0008-0000-0200-00004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63</xdr:row>
          <xdr:rowOff>6350</xdr:rowOff>
        </xdr:from>
        <xdr:to>
          <xdr:col>8</xdr:col>
          <xdr:colOff>692150</xdr:colOff>
          <xdr:row>63</xdr:row>
          <xdr:rowOff>184150</xdr:rowOff>
        </xdr:to>
        <xdr:sp macro="" textlink="">
          <xdr:nvSpPr>
            <xdr:cNvPr id="4167" name="Scroll Bar 71" hidden="1">
              <a:extLst>
                <a:ext uri="{63B3BB69-23CF-44E3-9099-C40C66FF867C}">
                  <a14:compatExt spid="_x0000_s4167"/>
                </a:ext>
                <a:ext uri="{FF2B5EF4-FFF2-40B4-BE49-F238E27FC236}">
                  <a16:creationId xmlns:a16="http://schemas.microsoft.com/office/drawing/2014/main" id="{00000000-0008-0000-0200-00004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64</xdr:row>
          <xdr:rowOff>6350</xdr:rowOff>
        </xdr:from>
        <xdr:to>
          <xdr:col>8</xdr:col>
          <xdr:colOff>692150</xdr:colOff>
          <xdr:row>64</xdr:row>
          <xdr:rowOff>184150</xdr:rowOff>
        </xdr:to>
        <xdr:sp macro="" textlink="">
          <xdr:nvSpPr>
            <xdr:cNvPr id="4168" name="Scroll Bar 72" hidden="1">
              <a:extLst>
                <a:ext uri="{63B3BB69-23CF-44E3-9099-C40C66FF867C}">
                  <a14:compatExt spid="_x0000_s4168"/>
                </a:ext>
                <a:ext uri="{FF2B5EF4-FFF2-40B4-BE49-F238E27FC236}">
                  <a16:creationId xmlns:a16="http://schemas.microsoft.com/office/drawing/2014/main" id="{00000000-0008-0000-0200-00004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406400</xdr:colOff>
          <xdr:row>70</xdr:row>
          <xdr:rowOff>6350</xdr:rowOff>
        </xdr:from>
        <xdr:to>
          <xdr:col>9</xdr:col>
          <xdr:colOff>755650</xdr:colOff>
          <xdr:row>70</xdr:row>
          <xdr:rowOff>184150</xdr:rowOff>
        </xdr:to>
        <xdr:sp macro="" textlink="">
          <xdr:nvSpPr>
            <xdr:cNvPr id="4169" name="Scroll Bar 73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2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406400</xdr:colOff>
          <xdr:row>71</xdr:row>
          <xdr:rowOff>6350</xdr:rowOff>
        </xdr:from>
        <xdr:to>
          <xdr:col>9</xdr:col>
          <xdr:colOff>755650</xdr:colOff>
          <xdr:row>71</xdr:row>
          <xdr:rowOff>184150</xdr:rowOff>
        </xdr:to>
        <xdr:sp macro="" textlink="">
          <xdr:nvSpPr>
            <xdr:cNvPr id="4170" name="Scroll Bar 74" hidden="1">
              <a:extLst>
                <a:ext uri="{63B3BB69-23CF-44E3-9099-C40C66FF867C}">
                  <a14:compatExt spid="_x0000_s4170"/>
                </a:ext>
                <a:ext uri="{FF2B5EF4-FFF2-40B4-BE49-F238E27FC236}">
                  <a16:creationId xmlns:a16="http://schemas.microsoft.com/office/drawing/2014/main" id="{00000000-0008-0000-0200-00004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406400</xdr:colOff>
          <xdr:row>72</xdr:row>
          <xdr:rowOff>6350</xdr:rowOff>
        </xdr:from>
        <xdr:to>
          <xdr:col>9</xdr:col>
          <xdr:colOff>755650</xdr:colOff>
          <xdr:row>72</xdr:row>
          <xdr:rowOff>184150</xdr:rowOff>
        </xdr:to>
        <xdr:sp macro="" textlink="">
          <xdr:nvSpPr>
            <xdr:cNvPr id="4171" name="Scroll Bar 75" hidden="1">
              <a:extLst>
                <a:ext uri="{63B3BB69-23CF-44E3-9099-C40C66FF867C}">
                  <a14:compatExt spid="_x0000_s4171"/>
                </a:ext>
                <a:ext uri="{FF2B5EF4-FFF2-40B4-BE49-F238E27FC236}">
                  <a16:creationId xmlns:a16="http://schemas.microsoft.com/office/drawing/2014/main" id="{00000000-0008-0000-0200-00004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406400</xdr:colOff>
          <xdr:row>73</xdr:row>
          <xdr:rowOff>6350</xdr:rowOff>
        </xdr:from>
        <xdr:to>
          <xdr:col>9</xdr:col>
          <xdr:colOff>755650</xdr:colOff>
          <xdr:row>73</xdr:row>
          <xdr:rowOff>184150</xdr:rowOff>
        </xdr:to>
        <xdr:sp macro="" textlink="">
          <xdr:nvSpPr>
            <xdr:cNvPr id="4172" name="Scroll Bar 76" hidden="1">
              <a:extLst>
                <a:ext uri="{63B3BB69-23CF-44E3-9099-C40C66FF867C}">
                  <a14:compatExt spid="_x0000_s4172"/>
                </a:ext>
                <a:ext uri="{FF2B5EF4-FFF2-40B4-BE49-F238E27FC236}">
                  <a16:creationId xmlns:a16="http://schemas.microsoft.com/office/drawing/2014/main" id="{00000000-0008-0000-0200-00004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406400</xdr:colOff>
          <xdr:row>74</xdr:row>
          <xdr:rowOff>6350</xdr:rowOff>
        </xdr:from>
        <xdr:to>
          <xdr:col>9</xdr:col>
          <xdr:colOff>755650</xdr:colOff>
          <xdr:row>74</xdr:row>
          <xdr:rowOff>184150</xdr:rowOff>
        </xdr:to>
        <xdr:sp macro="" textlink="">
          <xdr:nvSpPr>
            <xdr:cNvPr id="4173" name="Scroll Bar 77" hidden="1">
              <a:extLst>
                <a:ext uri="{63B3BB69-23CF-44E3-9099-C40C66FF867C}">
                  <a14:compatExt spid="_x0000_s4173"/>
                </a:ext>
                <a:ext uri="{FF2B5EF4-FFF2-40B4-BE49-F238E27FC236}">
                  <a16:creationId xmlns:a16="http://schemas.microsoft.com/office/drawing/2014/main" id="{00000000-0008-0000-0200-00004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406400</xdr:colOff>
          <xdr:row>75</xdr:row>
          <xdr:rowOff>6350</xdr:rowOff>
        </xdr:from>
        <xdr:to>
          <xdr:col>9</xdr:col>
          <xdr:colOff>755650</xdr:colOff>
          <xdr:row>75</xdr:row>
          <xdr:rowOff>184150</xdr:rowOff>
        </xdr:to>
        <xdr:sp macro="" textlink="">
          <xdr:nvSpPr>
            <xdr:cNvPr id="4174" name="Scroll Bar 78" hidden="1">
              <a:extLst>
                <a:ext uri="{63B3BB69-23CF-44E3-9099-C40C66FF867C}">
                  <a14:compatExt spid="_x0000_s4174"/>
                </a:ext>
                <a:ext uri="{FF2B5EF4-FFF2-40B4-BE49-F238E27FC236}">
                  <a16:creationId xmlns:a16="http://schemas.microsoft.com/office/drawing/2014/main" id="{00000000-0008-0000-0200-00004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406400</xdr:colOff>
          <xdr:row>76</xdr:row>
          <xdr:rowOff>6350</xdr:rowOff>
        </xdr:from>
        <xdr:to>
          <xdr:col>9</xdr:col>
          <xdr:colOff>755650</xdr:colOff>
          <xdr:row>76</xdr:row>
          <xdr:rowOff>184150</xdr:rowOff>
        </xdr:to>
        <xdr:sp macro="" textlink="">
          <xdr:nvSpPr>
            <xdr:cNvPr id="4175" name="Scroll Bar 79" hidden="1">
              <a:extLst>
                <a:ext uri="{63B3BB69-23CF-44E3-9099-C40C66FF867C}">
                  <a14:compatExt spid="_x0000_s4175"/>
                </a:ext>
                <a:ext uri="{FF2B5EF4-FFF2-40B4-BE49-F238E27FC236}">
                  <a16:creationId xmlns:a16="http://schemas.microsoft.com/office/drawing/2014/main" id="{00000000-0008-0000-0200-00004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406400</xdr:colOff>
          <xdr:row>77</xdr:row>
          <xdr:rowOff>6350</xdr:rowOff>
        </xdr:from>
        <xdr:to>
          <xdr:col>9</xdr:col>
          <xdr:colOff>755650</xdr:colOff>
          <xdr:row>77</xdr:row>
          <xdr:rowOff>184150</xdr:rowOff>
        </xdr:to>
        <xdr:sp macro="" textlink="">
          <xdr:nvSpPr>
            <xdr:cNvPr id="4176" name="Scroll Bar 80" hidden="1">
              <a:extLst>
                <a:ext uri="{63B3BB69-23CF-44E3-9099-C40C66FF867C}">
                  <a14:compatExt spid="_x0000_s4176"/>
                </a:ext>
                <a:ext uri="{FF2B5EF4-FFF2-40B4-BE49-F238E27FC236}">
                  <a16:creationId xmlns:a16="http://schemas.microsoft.com/office/drawing/2014/main" id="{00000000-0008-0000-0200-00005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70</xdr:row>
          <xdr:rowOff>6350</xdr:rowOff>
        </xdr:from>
        <xdr:to>
          <xdr:col>8</xdr:col>
          <xdr:colOff>692150</xdr:colOff>
          <xdr:row>70</xdr:row>
          <xdr:rowOff>184150</xdr:rowOff>
        </xdr:to>
        <xdr:sp macro="" textlink="">
          <xdr:nvSpPr>
            <xdr:cNvPr id="4177" name="Scroll Bar 81" hidden="1">
              <a:extLst>
                <a:ext uri="{63B3BB69-23CF-44E3-9099-C40C66FF867C}">
                  <a14:compatExt spid="_x0000_s4177"/>
                </a:ext>
                <a:ext uri="{FF2B5EF4-FFF2-40B4-BE49-F238E27FC236}">
                  <a16:creationId xmlns:a16="http://schemas.microsoft.com/office/drawing/2014/main" id="{00000000-0008-0000-0200-00005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71</xdr:row>
          <xdr:rowOff>6350</xdr:rowOff>
        </xdr:from>
        <xdr:to>
          <xdr:col>8</xdr:col>
          <xdr:colOff>692150</xdr:colOff>
          <xdr:row>71</xdr:row>
          <xdr:rowOff>184150</xdr:rowOff>
        </xdr:to>
        <xdr:sp macro="" textlink="">
          <xdr:nvSpPr>
            <xdr:cNvPr id="4178" name="Scroll Bar 82" hidden="1">
              <a:extLst>
                <a:ext uri="{63B3BB69-23CF-44E3-9099-C40C66FF867C}">
                  <a14:compatExt spid="_x0000_s4178"/>
                </a:ext>
                <a:ext uri="{FF2B5EF4-FFF2-40B4-BE49-F238E27FC236}">
                  <a16:creationId xmlns:a16="http://schemas.microsoft.com/office/drawing/2014/main" id="{00000000-0008-0000-0200-00005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72</xdr:row>
          <xdr:rowOff>6350</xdr:rowOff>
        </xdr:from>
        <xdr:to>
          <xdr:col>8</xdr:col>
          <xdr:colOff>692150</xdr:colOff>
          <xdr:row>72</xdr:row>
          <xdr:rowOff>184150</xdr:rowOff>
        </xdr:to>
        <xdr:sp macro="" textlink="">
          <xdr:nvSpPr>
            <xdr:cNvPr id="4179" name="Scroll Bar 83" hidden="1">
              <a:extLst>
                <a:ext uri="{63B3BB69-23CF-44E3-9099-C40C66FF867C}">
                  <a14:compatExt spid="_x0000_s4179"/>
                </a:ext>
                <a:ext uri="{FF2B5EF4-FFF2-40B4-BE49-F238E27FC236}">
                  <a16:creationId xmlns:a16="http://schemas.microsoft.com/office/drawing/2014/main" id="{00000000-0008-0000-0200-00005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73</xdr:row>
          <xdr:rowOff>6350</xdr:rowOff>
        </xdr:from>
        <xdr:to>
          <xdr:col>8</xdr:col>
          <xdr:colOff>692150</xdr:colOff>
          <xdr:row>73</xdr:row>
          <xdr:rowOff>184150</xdr:rowOff>
        </xdr:to>
        <xdr:sp macro="" textlink="">
          <xdr:nvSpPr>
            <xdr:cNvPr id="4180" name="Scroll Bar 84" hidden="1">
              <a:extLst>
                <a:ext uri="{63B3BB69-23CF-44E3-9099-C40C66FF867C}">
                  <a14:compatExt spid="_x0000_s4180"/>
                </a:ext>
                <a:ext uri="{FF2B5EF4-FFF2-40B4-BE49-F238E27FC236}">
                  <a16:creationId xmlns:a16="http://schemas.microsoft.com/office/drawing/2014/main" id="{00000000-0008-0000-0200-00005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74</xdr:row>
          <xdr:rowOff>6350</xdr:rowOff>
        </xdr:from>
        <xdr:to>
          <xdr:col>8</xdr:col>
          <xdr:colOff>692150</xdr:colOff>
          <xdr:row>74</xdr:row>
          <xdr:rowOff>184150</xdr:rowOff>
        </xdr:to>
        <xdr:sp macro="" textlink="">
          <xdr:nvSpPr>
            <xdr:cNvPr id="4181" name="Scroll Bar 85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00000000-0008-0000-0200-00005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75</xdr:row>
          <xdr:rowOff>6350</xdr:rowOff>
        </xdr:from>
        <xdr:to>
          <xdr:col>8</xdr:col>
          <xdr:colOff>692150</xdr:colOff>
          <xdr:row>75</xdr:row>
          <xdr:rowOff>184150</xdr:rowOff>
        </xdr:to>
        <xdr:sp macro="" textlink="">
          <xdr:nvSpPr>
            <xdr:cNvPr id="4182" name="Scroll Bar 86" hidden="1">
              <a:extLst>
                <a:ext uri="{63B3BB69-23CF-44E3-9099-C40C66FF867C}">
                  <a14:compatExt spid="_x0000_s4182"/>
                </a:ext>
                <a:ext uri="{FF2B5EF4-FFF2-40B4-BE49-F238E27FC236}">
                  <a16:creationId xmlns:a16="http://schemas.microsoft.com/office/drawing/2014/main" id="{00000000-0008-0000-0200-00005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76</xdr:row>
          <xdr:rowOff>6350</xdr:rowOff>
        </xdr:from>
        <xdr:to>
          <xdr:col>8</xdr:col>
          <xdr:colOff>692150</xdr:colOff>
          <xdr:row>76</xdr:row>
          <xdr:rowOff>184150</xdr:rowOff>
        </xdr:to>
        <xdr:sp macro="" textlink="">
          <xdr:nvSpPr>
            <xdr:cNvPr id="4183" name="Scroll Bar 87" hidden="1">
              <a:extLst>
                <a:ext uri="{63B3BB69-23CF-44E3-9099-C40C66FF867C}">
                  <a14:compatExt spid="_x0000_s4183"/>
                </a:ext>
                <a:ext uri="{FF2B5EF4-FFF2-40B4-BE49-F238E27FC236}">
                  <a16:creationId xmlns:a16="http://schemas.microsoft.com/office/drawing/2014/main" id="{00000000-0008-0000-0200-00005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77</xdr:row>
          <xdr:rowOff>6350</xdr:rowOff>
        </xdr:from>
        <xdr:to>
          <xdr:col>8</xdr:col>
          <xdr:colOff>692150</xdr:colOff>
          <xdr:row>77</xdr:row>
          <xdr:rowOff>184150</xdr:rowOff>
        </xdr:to>
        <xdr:sp macro="" textlink="">
          <xdr:nvSpPr>
            <xdr:cNvPr id="4184" name="Scroll Bar 88" hidden="1">
              <a:extLst>
                <a:ext uri="{63B3BB69-23CF-44E3-9099-C40C66FF867C}">
                  <a14:compatExt spid="_x0000_s4184"/>
                </a:ext>
                <a:ext uri="{FF2B5EF4-FFF2-40B4-BE49-F238E27FC236}">
                  <a16:creationId xmlns:a16="http://schemas.microsoft.com/office/drawing/2014/main" id="{00000000-0008-0000-0200-00005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406400</xdr:colOff>
          <xdr:row>83</xdr:row>
          <xdr:rowOff>6350</xdr:rowOff>
        </xdr:from>
        <xdr:to>
          <xdr:col>9</xdr:col>
          <xdr:colOff>755650</xdr:colOff>
          <xdr:row>83</xdr:row>
          <xdr:rowOff>184150</xdr:rowOff>
        </xdr:to>
        <xdr:sp macro="" textlink="">
          <xdr:nvSpPr>
            <xdr:cNvPr id="4185" name="Scroll Bar 89" hidden="1">
              <a:extLst>
                <a:ext uri="{63B3BB69-23CF-44E3-9099-C40C66FF867C}">
                  <a14:compatExt spid="_x0000_s4185"/>
                </a:ext>
                <a:ext uri="{FF2B5EF4-FFF2-40B4-BE49-F238E27FC236}">
                  <a16:creationId xmlns:a16="http://schemas.microsoft.com/office/drawing/2014/main" id="{00000000-0008-0000-0200-00005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406400</xdr:colOff>
          <xdr:row>84</xdr:row>
          <xdr:rowOff>6350</xdr:rowOff>
        </xdr:from>
        <xdr:to>
          <xdr:col>9</xdr:col>
          <xdr:colOff>755650</xdr:colOff>
          <xdr:row>84</xdr:row>
          <xdr:rowOff>184150</xdr:rowOff>
        </xdr:to>
        <xdr:sp macro="" textlink="">
          <xdr:nvSpPr>
            <xdr:cNvPr id="4186" name="Scroll Bar 90" hidden="1">
              <a:extLst>
                <a:ext uri="{63B3BB69-23CF-44E3-9099-C40C66FF867C}">
                  <a14:compatExt spid="_x0000_s4186"/>
                </a:ext>
                <a:ext uri="{FF2B5EF4-FFF2-40B4-BE49-F238E27FC236}">
                  <a16:creationId xmlns:a16="http://schemas.microsoft.com/office/drawing/2014/main" id="{00000000-0008-0000-0200-00005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406400</xdr:colOff>
          <xdr:row>85</xdr:row>
          <xdr:rowOff>6350</xdr:rowOff>
        </xdr:from>
        <xdr:to>
          <xdr:col>9</xdr:col>
          <xdr:colOff>755650</xdr:colOff>
          <xdr:row>85</xdr:row>
          <xdr:rowOff>184150</xdr:rowOff>
        </xdr:to>
        <xdr:sp macro="" textlink="">
          <xdr:nvSpPr>
            <xdr:cNvPr id="4187" name="Scroll Bar 91" hidden="1">
              <a:extLst>
                <a:ext uri="{63B3BB69-23CF-44E3-9099-C40C66FF867C}">
                  <a14:compatExt spid="_x0000_s4187"/>
                </a:ext>
                <a:ext uri="{FF2B5EF4-FFF2-40B4-BE49-F238E27FC236}">
                  <a16:creationId xmlns:a16="http://schemas.microsoft.com/office/drawing/2014/main" id="{00000000-0008-0000-0200-00005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406400</xdr:colOff>
          <xdr:row>86</xdr:row>
          <xdr:rowOff>6350</xdr:rowOff>
        </xdr:from>
        <xdr:to>
          <xdr:col>9</xdr:col>
          <xdr:colOff>755650</xdr:colOff>
          <xdr:row>86</xdr:row>
          <xdr:rowOff>184150</xdr:rowOff>
        </xdr:to>
        <xdr:sp macro="" textlink="">
          <xdr:nvSpPr>
            <xdr:cNvPr id="4188" name="Scroll Bar 92" hidden="1">
              <a:extLst>
                <a:ext uri="{63B3BB69-23CF-44E3-9099-C40C66FF867C}">
                  <a14:compatExt spid="_x0000_s4188"/>
                </a:ext>
                <a:ext uri="{FF2B5EF4-FFF2-40B4-BE49-F238E27FC236}">
                  <a16:creationId xmlns:a16="http://schemas.microsoft.com/office/drawing/2014/main" id="{00000000-0008-0000-0200-00005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406400</xdr:colOff>
          <xdr:row>87</xdr:row>
          <xdr:rowOff>6350</xdr:rowOff>
        </xdr:from>
        <xdr:to>
          <xdr:col>9</xdr:col>
          <xdr:colOff>755650</xdr:colOff>
          <xdr:row>87</xdr:row>
          <xdr:rowOff>184150</xdr:rowOff>
        </xdr:to>
        <xdr:sp macro="" textlink="">
          <xdr:nvSpPr>
            <xdr:cNvPr id="4189" name="Scroll Bar 93" hidden="1">
              <a:extLst>
                <a:ext uri="{63B3BB69-23CF-44E3-9099-C40C66FF867C}">
                  <a14:compatExt spid="_x0000_s4189"/>
                </a:ext>
                <a:ext uri="{FF2B5EF4-FFF2-40B4-BE49-F238E27FC236}">
                  <a16:creationId xmlns:a16="http://schemas.microsoft.com/office/drawing/2014/main" id="{00000000-0008-0000-0200-00005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406400</xdr:colOff>
          <xdr:row>88</xdr:row>
          <xdr:rowOff>6350</xdr:rowOff>
        </xdr:from>
        <xdr:to>
          <xdr:col>9</xdr:col>
          <xdr:colOff>755650</xdr:colOff>
          <xdr:row>88</xdr:row>
          <xdr:rowOff>184150</xdr:rowOff>
        </xdr:to>
        <xdr:sp macro="" textlink="">
          <xdr:nvSpPr>
            <xdr:cNvPr id="4190" name="Scroll Bar 94" hidden="1">
              <a:extLst>
                <a:ext uri="{63B3BB69-23CF-44E3-9099-C40C66FF867C}">
                  <a14:compatExt spid="_x0000_s4190"/>
                </a:ext>
                <a:ext uri="{FF2B5EF4-FFF2-40B4-BE49-F238E27FC236}">
                  <a16:creationId xmlns:a16="http://schemas.microsoft.com/office/drawing/2014/main" id="{00000000-0008-0000-0200-00005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406400</xdr:colOff>
          <xdr:row>89</xdr:row>
          <xdr:rowOff>6350</xdr:rowOff>
        </xdr:from>
        <xdr:to>
          <xdr:col>9</xdr:col>
          <xdr:colOff>755650</xdr:colOff>
          <xdr:row>89</xdr:row>
          <xdr:rowOff>184150</xdr:rowOff>
        </xdr:to>
        <xdr:sp macro="" textlink="">
          <xdr:nvSpPr>
            <xdr:cNvPr id="4191" name="Scroll Bar 95" hidden="1">
              <a:extLst>
                <a:ext uri="{63B3BB69-23CF-44E3-9099-C40C66FF867C}">
                  <a14:compatExt spid="_x0000_s4191"/>
                </a:ext>
                <a:ext uri="{FF2B5EF4-FFF2-40B4-BE49-F238E27FC236}">
                  <a16:creationId xmlns:a16="http://schemas.microsoft.com/office/drawing/2014/main" id="{00000000-0008-0000-0200-00005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406400</xdr:colOff>
          <xdr:row>90</xdr:row>
          <xdr:rowOff>6350</xdr:rowOff>
        </xdr:from>
        <xdr:to>
          <xdr:col>9</xdr:col>
          <xdr:colOff>755650</xdr:colOff>
          <xdr:row>90</xdr:row>
          <xdr:rowOff>184150</xdr:rowOff>
        </xdr:to>
        <xdr:sp macro="" textlink="">
          <xdr:nvSpPr>
            <xdr:cNvPr id="4192" name="Scroll Bar 96" hidden="1">
              <a:extLst>
                <a:ext uri="{63B3BB69-23CF-44E3-9099-C40C66FF867C}">
                  <a14:compatExt spid="_x0000_s4192"/>
                </a:ext>
                <a:ext uri="{FF2B5EF4-FFF2-40B4-BE49-F238E27FC236}">
                  <a16:creationId xmlns:a16="http://schemas.microsoft.com/office/drawing/2014/main" id="{00000000-0008-0000-0200-00006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83</xdr:row>
          <xdr:rowOff>6350</xdr:rowOff>
        </xdr:from>
        <xdr:to>
          <xdr:col>8</xdr:col>
          <xdr:colOff>692150</xdr:colOff>
          <xdr:row>83</xdr:row>
          <xdr:rowOff>184150</xdr:rowOff>
        </xdr:to>
        <xdr:sp macro="" textlink="">
          <xdr:nvSpPr>
            <xdr:cNvPr id="4193" name="Scroll Bar 97" hidden="1">
              <a:extLst>
                <a:ext uri="{63B3BB69-23CF-44E3-9099-C40C66FF867C}">
                  <a14:compatExt spid="_x0000_s4193"/>
                </a:ext>
                <a:ext uri="{FF2B5EF4-FFF2-40B4-BE49-F238E27FC236}">
                  <a16:creationId xmlns:a16="http://schemas.microsoft.com/office/drawing/2014/main" id="{00000000-0008-0000-0200-00006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84</xdr:row>
          <xdr:rowOff>6350</xdr:rowOff>
        </xdr:from>
        <xdr:to>
          <xdr:col>8</xdr:col>
          <xdr:colOff>692150</xdr:colOff>
          <xdr:row>84</xdr:row>
          <xdr:rowOff>184150</xdr:rowOff>
        </xdr:to>
        <xdr:sp macro="" textlink="">
          <xdr:nvSpPr>
            <xdr:cNvPr id="4194" name="Scroll Bar 98" hidden="1">
              <a:extLst>
                <a:ext uri="{63B3BB69-23CF-44E3-9099-C40C66FF867C}">
                  <a14:compatExt spid="_x0000_s4194"/>
                </a:ext>
                <a:ext uri="{FF2B5EF4-FFF2-40B4-BE49-F238E27FC236}">
                  <a16:creationId xmlns:a16="http://schemas.microsoft.com/office/drawing/2014/main" id="{00000000-0008-0000-0200-00006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85</xdr:row>
          <xdr:rowOff>6350</xdr:rowOff>
        </xdr:from>
        <xdr:to>
          <xdr:col>8</xdr:col>
          <xdr:colOff>692150</xdr:colOff>
          <xdr:row>85</xdr:row>
          <xdr:rowOff>184150</xdr:rowOff>
        </xdr:to>
        <xdr:sp macro="" textlink="">
          <xdr:nvSpPr>
            <xdr:cNvPr id="4195" name="Scroll Bar 99" hidden="1">
              <a:extLst>
                <a:ext uri="{63B3BB69-23CF-44E3-9099-C40C66FF867C}">
                  <a14:compatExt spid="_x0000_s4195"/>
                </a:ext>
                <a:ext uri="{FF2B5EF4-FFF2-40B4-BE49-F238E27FC236}">
                  <a16:creationId xmlns:a16="http://schemas.microsoft.com/office/drawing/2014/main" id="{00000000-0008-0000-0200-00006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86</xdr:row>
          <xdr:rowOff>6350</xdr:rowOff>
        </xdr:from>
        <xdr:to>
          <xdr:col>8</xdr:col>
          <xdr:colOff>692150</xdr:colOff>
          <xdr:row>86</xdr:row>
          <xdr:rowOff>184150</xdr:rowOff>
        </xdr:to>
        <xdr:sp macro="" textlink="">
          <xdr:nvSpPr>
            <xdr:cNvPr id="4196" name="Scroll Bar 100" hidden="1">
              <a:extLst>
                <a:ext uri="{63B3BB69-23CF-44E3-9099-C40C66FF867C}">
                  <a14:compatExt spid="_x0000_s4196"/>
                </a:ext>
                <a:ext uri="{FF2B5EF4-FFF2-40B4-BE49-F238E27FC236}">
                  <a16:creationId xmlns:a16="http://schemas.microsoft.com/office/drawing/2014/main" id="{00000000-0008-0000-0200-00006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87</xdr:row>
          <xdr:rowOff>6350</xdr:rowOff>
        </xdr:from>
        <xdr:to>
          <xdr:col>8</xdr:col>
          <xdr:colOff>692150</xdr:colOff>
          <xdr:row>87</xdr:row>
          <xdr:rowOff>184150</xdr:rowOff>
        </xdr:to>
        <xdr:sp macro="" textlink="">
          <xdr:nvSpPr>
            <xdr:cNvPr id="4197" name="Scroll Bar 101" hidden="1">
              <a:extLst>
                <a:ext uri="{63B3BB69-23CF-44E3-9099-C40C66FF867C}">
                  <a14:compatExt spid="_x0000_s4197"/>
                </a:ext>
                <a:ext uri="{FF2B5EF4-FFF2-40B4-BE49-F238E27FC236}">
                  <a16:creationId xmlns:a16="http://schemas.microsoft.com/office/drawing/2014/main" id="{00000000-0008-0000-0200-00006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88</xdr:row>
          <xdr:rowOff>6350</xdr:rowOff>
        </xdr:from>
        <xdr:to>
          <xdr:col>8</xdr:col>
          <xdr:colOff>692150</xdr:colOff>
          <xdr:row>88</xdr:row>
          <xdr:rowOff>184150</xdr:rowOff>
        </xdr:to>
        <xdr:sp macro="" textlink="">
          <xdr:nvSpPr>
            <xdr:cNvPr id="4198" name="Scroll Bar 102" hidden="1">
              <a:extLst>
                <a:ext uri="{63B3BB69-23CF-44E3-9099-C40C66FF867C}">
                  <a14:compatExt spid="_x0000_s4198"/>
                </a:ext>
                <a:ext uri="{FF2B5EF4-FFF2-40B4-BE49-F238E27FC236}">
                  <a16:creationId xmlns:a16="http://schemas.microsoft.com/office/drawing/2014/main" id="{00000000-0008-0000-0200-00006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89</xdr:row>
          <xdr:rowOff>6350</xdr:rowOff>
        </xdr:from>
        <xdr:to>
          <xdr:col>8</xdr:col>
          <xdr:colOff>692150</xdr:colOff>
          <xdr:row>89</xdr:row>
          <xdr:rowOff>184150</xdr:rowOff>
        </xdr:to>
        <xdr:sp macro="" textlink="">
          <xdr:nvSpPr>
            <xdr:cNvPr id="4199" name="Scroll Bar 103" hidden="1">
              <a:extLst>
                <a:ext uri="{63B3BB69-23CF-44E3-9099-C40C66FF867C}">
                  <a14:compatExt spid="_x0000_s4199"/>
                </a:ext>
                <a:ext uri="{FF2B5EF4-FFF2-40B4-BE49-F238E27FC236}">
                  <a16:creationId xmlns:a16="http://schemas.microsoft.com/office/drawing/2014/main" id="{00000000-0008-0000-0200-00006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90</xdr:row>
          <xdr:rowOff>6350</xdr:rowOff>
        </xdr:from>
        <xdr:to>
          <xdr:col>8</xdr:col>
          <xdr:colOff>692150</xdr:colOff>
          <xdr:row>90</xdr:row>
          <xdr:rowOff>184150</xdr:rowOff>
        </xdr:to>
        <xdr:sp macro="" textlink="">
          <xdr:nvSpPr>
            <xdr:cNvPr id="4200" name="Scroll Bar 104" hidden="1">
              <a:extLst>
                <a:ext uri="{63B3BB69-23CF-44E3-9099-C40C66FF867C}">
                  <a14:compatExt spid="_x0000_s4200"/>
                </a:ext>
                <a:ext uri="{FF2B5EF4-FFF2-40B4-BE49-F238E27FC236}">
                  <a16:creationId xmlns:a16="http://schemas.microsoft.com/office/drawing/2014/main" id="{00000000-0008-0000-0200-00006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406400</xdr:colOff>
          <xdr:row>57</xdr:row>
          <xdr:rowOff>6350</xdr:rowOff>
        </xdr:from>
        <xdr:to>
          <xdr:col>9</xdr:col>
          <xdr:colOff>755650</xdr:colOff>
          <xdr:row>57</xdr:row>
          <xdr:rowOff>184150</xdr:rowOff>
        </xdr:to>
        <xdr:sp macro="" textlink="">
          <xdr:nvSpPr>
            <xdr:cNvPr id="4201" name="Scroll Bar 105" hidden="1">
              <a:extLst>
                <a:ext uri="{63B3BB69-23CF-44E3-9099-C40C66FF867C}">
                  <a14:compatExt spid="_x0000_s4201"/>
                </a:ext>
                <a:ext uri="{FF2B5EF4-FFF2-40B4-BE49-F238E27FC236}">
                  <a16:creationId xmlns:a16="http://schemas.microsoft.com/office/drawing/2014/main" id="{00000000-0008-0000-0200-00006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406400</xdr:colOff>
          <xdr:row>58</xdr:row>
          <xdr:rowOff>6350</xdr:rowOff>
        </xdr:from>
        <xdr:to>
          <xdr:col>9</xdr:col>
          <xdr:colOff>755650</xdr:colOff>
          <xdr:row>58</xdr:row>
          <xdr:rowOff>184150</xdr:rowOff>
        </xdr:to>
        <xdr:sp macro="" textlink="">
          <xdr:nvSpPr>
            <xdr:cNvPr id="4202" name="Scroll Bar 106" hidden="1">
              <a:extLst>
                <a:ext uri="{63B3BB69-23CF-44E3-9099-C40C66FF867C}">
                  <a14:compatExt spid="_x0000_s4202"/>
                </a:ext>
                <a:ext uri="{FF2B5EF4-FFF2-40B4-BE49-F238E27FC236}">
                  <a16:creationId xmlns:a16="http://schemas.microsoft.com/office/drawing/2014/main" id="{00000000-0008-0000-0200-00006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406400</xdr:colOff>
          <xdr:row>59</xdr:row>
          <xdr:rowOff>6350</xdr:rowOff>
        </xdr:from>
        <xdr:to>
          <xdr:col>9</xdr:col>
          <xdr:colOff>755650</xdr:colOff>
          <xdr:row>59</xdr:row>
          <xdr:rowOff>184150</xdr:rowOff>
        </xdr:to>
        <xdr:sp macro="" textlink="">
          <xdr:nvSpPr>
            <xdr:cNvPr id="4203" name="Scroll Bar 107" hidden="1">
              <a:extLst>
                <a:ext uri="{63B3BB69-23CF-44E3-9099-C40C66FF867C}">
                  <a14:compatExt spid="_x0000_s4203"/>
                </a:ext>
                <a:ext uri="{FF2B5EF4-FFF2-40B4-BE49-F238E27FC236}">
                  <a16:creationId xmlns:a16="http://schemas.microsoft.com/office/drawing/2014/main" id="{00000000-0008-0000-0200-00006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406400</xdr:colOff>
          <xdr:row>60</xdr:row>
          <xdr:rowOff>6350</xdr:rowOff>
        </xdr:from>
        <xdr:to>
          <xdr:col>9</xdr:col>
          <xdr:colOff>755650</xdr:colOff>
          <xdr:row>60</xdr:row>
          <xdr:rowOff>184150</xdr:rowOff>
        </xdr:to>
        <xdr:sp macro="" textlink="">
          <xdr:nvSpPr>
            <xdr:cNvPr id="4204" name="Scroll Bar 108" hidden="1">
              <a:extLst>
                <a:ext uri="{63B3BB69-23CF-44E3-9099-C40C66FF867C}">
                  <a14:compatExt spid="_x0000_s4204"/>
                </a:ext>
                <a:ext uri="{FF2B5EF4-FFF2-40B4-BE49-F238E27FC236}">
                  <a16:creationId xmlns:a16="http://schemas.microsoft.com/office/drawing/2014/main" id="{00000000-0008-0000-0200-00006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406400</xdr:colOff>
          <xdr:row>61</xdr:row>
          <xdr:rowOff>6350</xdr:rowOff>
        </xdr:from>
        <xdr:to>
          <xdr:col>9</xdr:col>
          <xdr:colOff>755650</xdr:colOff>
          <xdr:row>61</xdr:row>
          <xdr:rowOff>184150</xdr:rowOff>
        </xdr:to>
        <xdr:sp macro="" textlink="">
          <xdr:nvSpPr>
            <xdr:cNvPr id="4205" name="Scroll Bar 109" hidden="1">
              <a:extLst>
                <a:ext uri="{63B3BB69-23CF-44E3-9099-C40C66FF867C}">
                  <a14:compatExt spid="_x0000_s4205"/>
                </a:ext>
                <a:ext uri="{FF2B5EF4-FFF2-40B4-BE49-F238E27FC236}">
                  <a16:creationId xmlns:a16="http://schemas.microsoft.com/office/drawing/2014/main" id="{00000000-0008-0000-0200-00006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406400</xdr:colOff>
          <xdr:row>62</xdr:row>
          <xdr:rowOff>6350</xdr:rowOff>
        </xdr:from>
        <xdr:to>
          <xdr:col>9</xdr:col>
          <xdr:colOff>755650</xdr:colOff>
          <xdr:row>62</xdr:row>
          <xdr:rowOff>184150</xdr:rowOff>
        </xdr:to>
        <xdr:sp macro="" textlink="">
          <xdr:nvSpPr>
            <xdr:cNvPr id="4206" name="Scroll Bar 110" hidden="1">
              <a:extLst>
                <a:ext uri="{63B3BB69-23CF-44E3-9099-C40C66FF867C}">
                  <a14:compatExt spid="_x0000_s4206"/>
                </a:ext>
                <a:ext uri="{FF2B5EF4-FFF2-40B4-BE49-F238E27FC236}">
                  <a16:creationId xmlns:a16="http://schemas.microsoft.com/office/drawing/2014/main" id="{00000000-0008-0000-0200-00006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406400</xdr:colOff>
          <xdr:row>63</xdr:row>
          <xdr:rowOff>6350</xdr:rowOff>
        </xdr:from>
        <xdr:to>
          <xdr:col>9</xdr:col>
          <xdr:colOff>755650</xdr:colOff>
          <xdr:row>63</xdr:row>
          <xdr:rowOff>184150</xdr:rowOff>
        </xdr:to>
        <xdr:sp macro="" textlink="">
          <xdr:nvSpPr>
            <xdr:cNvPr id="4207" name="Scroll Bar 111" hidden="1">
              <a:extLst>
                <a:ext uri="{63B3BB69-23CF-44E3-9099-C40C66FF867C}">
                  <a14:compatExt spid="_x0000_s4207"/>
                </a:ext>
                <a:ext uri="{FF2B5EF4-FFF2-40B4-BE49-F238E27FC236}">
                  <a16:creationId xmlns:a16="http://schemas.microsoft.com/office/drawing/2014/main" id="{00000000-0008-0000-0200-00006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406400</xdr:colOff>
          <xdr:row>64</xdr:row>
          <xdr:rowOff>6350</xdr:rowOff>
        </xdr:from>
        <xdr:to>
          <xdr:col>9</xdr:col>
          <xdr:colOff>755650</xdr:colOff>
          <xdr:row>64</xdr:row>
          <xdr:rowOff>184150</xdr:rowOff>
        </xdr:to>
        <xdr:sp macro="" textlink="">
          <xdr:nvSpPr>
            <xdr:cNvPr id="4208" name="Scroll Bar 112" hidden="1">
              <a:extLst>
                <a:ext uri="{63B3BB69-23CF-44E3-9099-C40C66FF867C}">
                  <a14:compatExt spid="_x0000_s4208"/>
                </a:ext>
                <a:ext uri="{FF2B5EF4-FFF2-40B4-BE49-F238E27FC236}">
                  <a16:creationId xmlns:a16="http://schemas.microsoft.com/office/drawing/2014/main" id="{00000000-0008-0000-0200-00007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406400</xdr:colOff>
          <xdr:row>44</xdr:row>
          <xdr:rowOff>6350</xdr:rowOff>
        </xdr:from>
        <xdr:to>
          <xdr:col>9</xdr:col>
          <xdr:colOff>755650</xdr:colOff>
          <xdr:row>44</xdr:row>
          <xdr:rowOff>184150</xdr:rowOff>
        </xdr:to>
        <xdr:sp macro="" textlink="">
          <xdr:nvSpPr>
            <xdr:cNvPr id="4209" name="Scroll Bar 113" hidden="1">
              <a:extLst>
                <a:ext uri="{63B3BB69-23CF-44E3-9099-C40C66FF867C}">
                  <a14:compatExt spid="_x0000_s4209"/>
                </a:ext>
                <a:ext uri="{FF2B5EF4-FFF2-40B4-BE49-F238E27FC236}">
                  <a16:creationId xmlns:a16="http://schemas.microsoft.com/office/drawing/2014/main" id="{00000000-0008-0000-0200-00007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406400</xdr:colOff>
          <xdr:row>45</xdr:row>
          <xdr:rowOff>6350</xdr:rowOff>
        </xdr:from>
        <xdr:to>
          <xdr:col>9</xdr:col>
          <xdr:colOff>755650</xdr:colOff>
          <xdr:row>45</xdr:row>
          <xdr:rowOff>184150</xdr:rowOff>
        </xdr:to>
        <xdr:sp macro="" textlink="">
          <xdr:nvSpPr>
            <xdr:cNvPr id="4210" name="Scroll Bar 114" hidden="1">
              <a:extLst>
                <a:ext uri="{63B3BB69-23CF-44E3-9099-C40C66FF867C}">
                  <a14:compatExt spid="_x0000_s4210"/>
                </a:ext>
                <a:ext uri="{FF2B5EF4-FFF2-40B4-BE49-F238E27FC236}">
                  <a16:creationId xmlns:a16="http://schemas.microsoft.com/office/drawing/2014/main" id="{00000000-0008-0000-0200-00007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406400</xdr:colOff>
          <xdr:row>46</xdr:row>
          <xdr:rowOff>6350</xdr:rowOff>
        </xdr:from>
        <xdr:to>
          <xdr:col>9</xdr:col>
          <xdr:colOff>755650</xdr:colOff>
          <xdr:row>46</xdr:row>
          <xdr:rowOff>184150</xdr:rowOff>
        </xdr:to>
        <xdr:sp macro="" textlink="">
          <xdr:nvSpPr>
            <xdr:cNvPr id="4211" name="Scroll Bar 115" hidden="1">
              <a:extLst>
                <a:ext uri="{63B3BB69-23CF-44E3-9099-C40C66FF867C}">
                  <a14:compatExt spid="_x0000_s4211"/>
                </a:ext>
                <a:ext uri="{FF2B5EF4-FFF2-40B4-BE49-F238E27FC236}">
                  <a16:creationId xmlns:a16="http://schemas.microsoft.com/office/drawing/2014/main" id="{00000000-0008-0000-0200-00007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406400</xdr:colOff>
          <xdr:row>47</xdr:row>
          <xdr:rowOff>6350</xdr:rowOff>
        </xdr:from>
        <xdr:to>
          <xdr:col>9</xdr:col>
          <xdr:colOff>755650</xdr:colOff>
          <xdr:row>47</xdr:row>
          <xdr:rowOff>184150</xdr:rowOff>
        </xdr:to>
        <xdr:sp macro="" textlink="">
          <xdr:nvSpPr>
            <xdr:cNvPr id="4212" name="Scroll Bar 116" hidden="1">
              <a:extLst>
                <a:ext uri="{63B3BB69-23CF-44E3-9099-C40C66FF867C}">
                  <a14:compatExt spid="_x0000_s4212"/>
                </a:ext>
                <a:ext uri="{FF2B5EF4-FFF2-40B4-BE49-F238E27FC236}">
                  <a16:creationId xmlns:a16="http://schemas.microsoft.com/office/drawing/2014/main" id="{00000000-0008-0000-0200-00007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406400</xdr:colOff>
          <xdr:row>48</xdr:row>
          <xdr:rowOff>6350</xdr:rowOff>
        </xdr:from>
        <xdr:to>
          <xdr:col>9</xdr:col>
          <xdr:colOff>755650</xdr:colOff>
          <xdr:row>48</xdr:row>
          <xdr:rowOff>184150</xdr:rowOff>
        </xdr:to>
        <xdr:sp macro="" textlink="">
          <xdr:nvSpPr>
            <xdr:cNvPr id="4213" name="Scroll Bar 117" hidden="1">
              <a:extLst>
                <a:ext uri="{63B3BB69-23CF-44E3-9099-C40C66FF867C}">
                  <a14:compatExt spid="_x0000_s4213"/>
                </a:ext>
                <a:ext uri="{FF2B5EF4-FFF2-40B4-BE49-F238E27FC236}">
                  <a16:creationId xmlns:a16="http://schemas.microsoft.com/office/drawing/2014/main" id="{00000000-0008-0000-0200-00007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406400</xdr:colOff>
          <xdr:row>49</xdr:row>
          <xdr:rowOff>6350</xdr:rowOff>
        </xdr:from>
        <xdr:to>
          <xdr:col>9</xdr:col>
          <xdr:colOff>755650</xdr:colOff>
          <xdr:row>49</xdr:row>
          <xdr:rowOff>184150</xdr:rowOff>
        </xdr:to>
        <xdr:sp macro="" textlink="">
          <xdr:nvSpPr>
            <xdr:cNvPr id="4214" name="Scroll Bar 118" hidden="1">
              <a:extLst>
                <a:ext uri="{63B3BB69-23CF-44E3-9099-C40C66FF867C}">
                  <a14:compatExt spid="_x0000_s4214"/>
                </a:ext>
                <a:ext uri="{FF2B5EF4-FFF2-40B4-BE49-F238E27FC236}">
                  <a16:creationId xmlns:a16="http://schemas.microsoft.com/office/drawing/2014/main" id="{00000000-0008-0000-0200-00007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406400</xdr:colOff>
          <xdr:row>50</xdr:row>
          <xdr:rowOff>6350</xdr:rowOff>
        </xdr:from>
        <xdr:to>
          <xdr:col>9</xdr:col>
          <xdr:colOff>755650</xdr:colOff>
          <xdr:row>50</xdr:row>
          <xdr:rowOff>184150</xdr:rowOff>
        </xdr:to>
        <xdr:sp macro="" textlink="">
          <xdr:nvSpPr>
            <xdr:cNvPr id="4215" name="Scroll Bar 119" hidden="1">
              <a:extLst>
                <a:ext uri="{63B3BB69-23CF-44E3-9099-C40C66FF867C}">
                  <a14:compatExt spid="_x0000_s4215"/>
                </a:ext>
                <a:ext uri="{FF2B5EF4-FFF2-40B4-BE49-F238E27FC236}">
                  <a16:creationId xmlns:a16="http://schemas.microsoft.com/office/drawing/2014/main" id="{00000000-0008-0000-0200-00007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406400</xdr:colOff>
          <xdr:row>51</xdr:row>
          <xdr:rowOff>6350</xdr:rowOff>
        </xdr:from>
        <xdr:to>
          <xdr:col>9</xdr:col>
          <xdr:colOff>755650</xdr:colOff>
          <xdr:row>51</xdr:row>
          <xdr:rowOff>184150</xdr:rowOff>
        </xdr:to>
        <xdr:sp macro="" textlink="">
          <xdr:nvSpPr>
            <xdr:cNvPr id="4216" name="Scroll Bar 120" hidden="1">
              <a:extLst>
                <a:ext uri="{63B3BB69-23CF-44E3-9099-C40C66FF867C}">
                  <a14:compatExt spid="_x0000_s4216"/>
                </a:ext>
                <a:ext uri="{FF2B5EF4-FFF2-40B4-BE49-F238E27FC236}">
                  <a16:creationId xmlns:a16="http://schemas.microsoft.com/office/drawing/2014/main" id="{00000000-0008-0000-0200-00007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406400</xdr:colOff>
          <xdr:row>57</xdr:row>
          <xdr:rowOff>6350</xdr:rowOff>
        </xdr:from>
        <xdr:to>
          <xdr:col>9</xdr:col>
          <xdr:colOff>755650</xdr:colOff>
          <xdr:row>57</xdr:row>
          <xdr:rowOff>184150</xdr:rowOff>
        </xdr:to>
        <xdr:sp macro="" textlink="">
          <xdr:nvSpPr>
            <xdr:cNvPr id="4217" name="Scroll Bar 121" hidden="1">
              <a:extLst>
                <a:ext uri="{63B3BB69-23CF-44E3-9099-C40C66FF867C}">
                  <a14:compatExt spid="_x0000_s4217"/>
                </a:ext>
                <a:ext uri="{FF2B5EF4-FFF2-40B4-BE49-F238E27FC236}">
                  <a16:creationId xmlns:a16="http://schemas.microsoft.com/office/drawing/2014/main" id="{00000000-0008-0000-0200-00007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406400</xdr:colOff>
          <xdr:row>58</xdr:row>
          <xdr:rowOff>6350</xdr:rowOff>
        </xdr:from>
        <xdr:to>
          <xdr:col>9</xdr:col>
          <xdr:colOff>755650</xdr:colOff>
          <xdr:row>58</xdr:row>
          <xdr:rowOff>184150</xdr:rowOff>
        </xdr:to>
        <xdr:sp macro="" textlink="">
          <xdr:nvSpPr>
            <xdr:cNvPr id="4218" name="Scroll Bar 122" hidden="1">
              <a:extLst>
                <a:ext uri="{63B3BB69-23CF-44E3-9099-C40C66FF867C}">
                  <a14:compatExt spid="_x0000_s4218"/>
                </a:ext>
                <a:ext uri="{FF2B5EF4-FFF2-40B4-BE49-F238E27FC236}">
                  <a16:creationId xmlns:a16="http://schemas.microsoft.com/office/drawing/2014/main" id="{00000000-0008-0000-0200-00007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406400</xdr:colOff>
          <xdr:row>59</xdr:row>
          <xdr:rowOff>6350</xdr:rowOff>
        </xdr:from>
        <xdr:to>
          <xdr:col>9</xdr:col>
          <xdr:colOff>755650</xdr:colOff>
          <xdr:row>59</xdr:row>
          <xdr:rowOff>184150</xdr:rowOff>
        </xdr:to>
        <xdr:sp macro="" textlink="">
          <xdr:nvSpPr>
            <xdr:cNvPr id="4219" name="Scroll Bar 123" hidden="1">
              <a:extLst>
                <a:ext uri="{63B3BB69-23CF-44E3-9099-C40C66FF867C}">
                  <a14:compatExt spid="_x0000_s4219"/>
                </a:ext>
                <a:ext uri="{FF2B5EF4-FFF2-40B4-BE49-F238E27FC236}">
                  <a16:creationId xmlns:a16="http://schemas.microsoft.com/office/drawing/2014/main" id="{00000000-0008-0000-0200-00007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406400</xdr:colOff>
          <xdr:row>60</xdr:row>
          <xdr:rowOff>6350</xdr:rowOff>
        </xdr:from>
        <xdr:to>
          <xdr:col>9</xdr:col>
          <xdr:colOff>755650</xdr:colOff>
          <xdr:row>60</xdr:row>
          <xdr:rowOff>184150</xdr:rowOff>
        </xdr:to>
        <xdr:sp macro="" textlink="">
          <xdr:nvSpPr>
            <xdr:cNvPr id="4220" name="Scroll Bar 124" hidden="1">
              <a:extLst>
                <a:ext uri="{63B3BB69-23CF-44E3-9099-C40C66FF867C}">
                  <a14:compatExt spid="_x0000_s4220"/>
                </a:ext>
                <a:ext uri="{FF2B5EF4-FFF2-40B4-BE49-F238E27FC236}">
                  <a16:creationId xmlns:a16="http://schemas.microsoft.com/office/drawing/2014/main" id="{00000000-0008-0000-0200-00007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406400</xdr:colOff>
          <xdr:row>61</xdr:row>
          <xdr:rowOff>6350</xdr:rowOff>
        </xdr:from>
        <xdr:to>
          <xdr:col>9</xdr:col>
          <xdr:colOff>755650</xdr:colOff>
          <xdr:row>61</xdr:row>
          <xdr:rowOff>184150</xdr:rowOff>
        </xdr:to>
        <xdr:sp macro="" textlink="">
          <xdr:nvSpPr>
            <xdr:cNvPr id="4221" name="Scroll Bar 125" hidden="1">
              <a:extLst>
                <a:ext uri="{63B3BB69-23CF-44E3-9099-C40C66FF867C}">
                  <a14:compatExt spid="_x0000_s4221"/>
                </a:ext>
                <a:ext uri="{FF2B5EF4-FFF2-40B4-BE49-F238E27FC236}">
                  <a16:creationId xmlns:a16="http://schemas.microsoft.com/office/drawing/2014/main" id="{00000000-0008-0000-0200-00007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406400</xdr:colOff>
          <xdr:row>62</xdr:row>
          <xdr:rowOff>6350</xdr:rowOff>
        </xdr:from>
        <xdr:to>
          <xdr:col>9</xdr:col>
          <xdr:colOff>755650</xdr:colOff>
          <xdr:row>62</xdr:row>
          <xdr:rowOff>184150</xdr:rowOff>
        </xdr:to>
        <xdr:sp macro="" textlink="">
          <xdr:nvSpPr>
            <xdr:cNvPr id="4222" name="Scroll Bar 126" hidden="1">
              <a:extLst>
                <a:ext uri="{63B3BB69-23CF-44E3-9099-C40C66FF867C}">
                  <a14:compatExt spid="_x0000_s4222"/>
                </a:ext>
                <a:ext uri="{FF2B5EF4-FFF2-40B4-BE49-F238E27FC236}">
                  <a16:creationId xmlns:a16="http://schemas.microsoft.com/office/drawing/2014/main" id="{00000000-0008-0000-0200-00007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406400</xdr:colOff>
          <xdr:row>63</xdr:row>
          <xdr:rowOff>6350</xdr:rowOff>
        </xdr:from>
        <xdr:to>
          <xdr:col>9</xdr:col>
          <xdr:colOff>755650</xdr:colOff>
          <xdr:row>63</xdr:row>
          <xdr:rowOff>184150</xdr:rowOff>
        </xdr:to>
        <xdr:sp macro="" textlink="">
          <xdr:nvSpPr>
            <xdr:cNvPr id="4223" name="Scroll Bar 127" hidden="1">
              <a:extLst>
                <a:ext uri="{63B3BB69-23CF-44E3-9099-C40C66FF867C}">
                  <a14:compatExt spid="_x0000_s4223"/>
                </a:ext>
                <a:ext uri="{FF2B5EF4-FFF2-40B4-BE49-F238E27FC236}">
                  <a16:creationId xmlns:a16="http://schemas.microsoft.com/office/drawing/2014/main" id="{00000000-0008-0000-0200-00007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406400</xdr:colOff>
          <xdr:row>64</xdr:row>
          <xdr:rowOff>6350</xdr:rowOff>
        </xdr:from>
        <xdr:to>
          <xdr:col>9</xdr:col>
          <xdr:colOff>755650</xdr:colOff>
          <xdr:row>64</xdr:row>
          <xdr:rowOff>184150</xdr:rowOff>
        </xdr:to>
        <xdr:sp macro="" textlink="">
          <xdr:nvSpPr>
            <xdr:cNvPr id="4224" name="Scroll Bar 128" hidden="1">
              <a:extLst>
                <a:ext uri="{63B3BB69-23CF-44E3-9099-C40C66FF867C}">
                  <a14:compatExt spid="_x0000_s4224"/>
                </a:ext>
                <a:ext uri="{FF2B5EF4-FFF2-40B4-BE49-F238E27FC236}">
                  <a16:creationId xmlns:a16="http://schemas.microsoft.com/office/drawing/2014/main" id="{00000000-0008-0000-0200-00008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406400</xdr:colOff>
          <xdr:row>83</xdr:row>
          <xdr:rowOff>6350</xdr:rowOff>
        </xdr:from>
        <xdr:to>
          <xdr:col>9</xdr:col>
          <xdr:colOff>755650</xdr:colOff>
          <xdr:row>83</xdr:row>
          <xdr:rowOff>184150</xdr:rowOff>
        </xdr:to>
        <xdr:sp macro="" textlink="">
          <xdr:nvSpPr>
            <xdr:cNvPr id="4225" name="Scroll Bar 129" hidden="1">
              <a:extLst>
                <a:ext uri="{63B3BB69-23CF-44E3-9099-C40C66FF867C}">
                  <a14:compatExt spid="_x0000_s4225"/>
                </a:ext>
                <a:ext uri="{FF2B5EF4-FFF2-40B4-BE49-F238E27FC236}">
                  <a16:creationId xmlns:a16="http://schemas.microsoft.com/office/drawing/2014/main" id="{00000000-0008-0000-0200-00008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406400</xdr:colOff>
          <xdr:row>84</xdr:row>
          <xdr:rowOff>6350</xdr:rowOff>
        </xdr:from>
        <xdr:to>
          <xdr:col>9</xdr:col>
          <xdr:colOff>755650</xdr:colOff>
          <xdr:row>84</xdr:row>
          <xdr:rowOff>184150</xdr:rowOff>
        </xdr:to>
        <xdr:sp macro="" textlink="">
          <xdr:nvSpPr>
            <xdr:cNvPr id="4226" name="Scroll Bar 130" hidden="1">
              <a:extLst>
                <a:ext uri="{63B3BB69-23CF-44E3-9099-C40C66FF867C}">
                  <a14:compatExt spid="_x0000_s4226"/>
                </a:ext>
                <a:ext uri="{FF2B5EF4-FFF2-40B4-BE49-F238E27FC236}">
                  <a16:creationId xmlns:a16="http://schemas.microsoft.com/office/drawing/2014/main" id="{00000000-0008-0000-0200-00008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406400</xdr:colOff>
          <xdr:row>85</xdr:row>
          <xdr:rowOff>6350</xdr:rowOff>
        </xdr:from>
        <xdr:to>
          <xdr:col>9</xdr:col>
          <xdr:colOff>755650</xdr:colOff>
          <xdr:row>85</xdr:row>
          <xdr:rowOff>184150</xdr:rowOff>
        </xdr:to>
        <xdr:sp macro="" textlink="">
          <xdr:nvSpPr>
            <xdr:cNvPr id="4227" name="Scroll Bar 131" hidden="1">
              <a:extLst>
                <a:ext uri="{63B3BB69-23CF-44E3-9099-C40C66FF867C}">
                  <a14:compatExt spid="_x0000_s4227"/>
                </a:ext>
                <a:ext uri="{FF2B5EF4-FFF2-40B4-BE49-F238E27FC236}">
                  <a16:creationId xmlns:a16="http://schemas.microsoft.com/office/drawing/2014/main" id="{00000000-0008-0000-0200-00008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406400</xdr:colOff>
          <xdr:row>86</xdr:row>
          <xdr:rowOff>6350</xdr:rowOff>
        </xdr:from>
        <xdr:to>
          <xdr:col>9</xdr:col>
          <xdr:colOff>755650</xdr:colOff>
          <xdr:row>86</xdr:row>
          <xdr:rowOff>184150</xdr:rowOff>
        </xdr:to>
        <xdr:sp macro="" textlink="">
          <xdr:nvSpPr>
            <xdr:cNvPr id="4228" name="Scroll Bar 132" hidden="1">
              <a:extLst>
                <a:ext uri="{63B3BB69-23CF-44E3-9099-C40C66FF867C}">
                  <a14:compatExt spid="_x0000_s4228"/>
                </a:ext>
                <a:ext uri="{FF2B5EF4-FFF2-40B4-BE49-F238E27FC236}">
                  <a16:creationId xmlns:a16="http://schemas.microsoft.com/office/drawing/2014/main" id="{00000000-0008-0000-0200-00008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406400</xdr:colOff>
          <xdr:row>87</xdr:row>
          <xdr:rowOff>6350</xdr:rowOff>
        </xdr:from>
        <xdr:to>
          <xdr:col>9</xdr:col>
          <xdr:colOff>755650</xdr:colOff>
          <xdr:row>87</xdr:row>
          <xdr:rowOff>184150</xdr:rowOff>
        </xdr:to>
        <xdr:sp macro="" textlink="">
          <xdr:nvSpPr>
            <xdr:cNvPr id="4229" name="Scroll Bar 133" hidden="1">
              <a:extLst>
                <a:ext uri="{63B3BB69-23CF-44E3-9099-C40C66FF867C}">
                  <a14:compatExt spid="_x0000_s4229"/>
                </a:ext>
                <a:ext uri="{FF2B5EF4-FFF2-40B4-BE49-F238E27FC236}">
                  <a16:creationId xmlns:a16="http://schemas.microsoft.com/office/drawing/2014/main" id="{00000000-0008-0000-0200-00008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406400</xdr:colOff>
          <xdr:row>88</xdr:row>
          <xdr:rowOff>6350</xdr:rowOff>
        </xdr:from>
        <xdr:to>
          <xdr:col>9</xdr:col>
          <xdr:colOff>755650</xdr:colOff>
          <xdr:row>88</xdr:row>
          <xdr:rowOff>184150</xdr:rowOff>
        </xdr:to>
        <xdr:sp macro="" textlink="">
          <xdr:nvSpPr>
            <xdr:cNvPr id="4230" name="Scroll Bar 134" hidden="1">
              <a:extLst>
                <a:ext uri="{63B3BB69-23CF-44E3-9099-C40C66FF867C}">
                  <a14:compatExt spid="_x0000_s4230"/>
                </a:ext>
                <a:ext uri="{FF2B5EF4-FFF2-40B4-BE49-F238E27FC236}">
                  <a16:creationId xmlns:a16="http://schemas.microsoft.com/office/drawing/2014/main" id="{00000000-0008-0000-0200-00008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406400</xdr:colOff>
          <xdr:row>89</xdr:row>
          <xdr:rowOff>6350</xdr:rowOff>
        </xdr:from>
        <xdr:to>
          <xdr:col>9</xdr:col>
          <xdr:colOff>755650</xdr:colOff>
          <xdr:row>89</xdr:row>
          <xdr:rowOff>184150</xdr:rowOff>
        </xdr:to>
        <xdr:sp macro="" textlink="">
          <xdr:nvSpPr>
            <xdr:cNvPr id="4231" name="Scroll Bar 135" hidden="1">
              <a:extLst>
                <a:ext uri="{63B3BB69-23CF-44E3-9099-C40C66FF867C}">
                  <a14:compatExt spid="_x0000_s4231"/>
                </a:ext>
                <a:ext uri="{FF2B5EF4-FFF2-40B4-BE49-F238E27FC236}">
                  <a16:creationId xmlns:a16="http://schemas.microsoft.com/office/drawing/2014/main" id="{00000000-0008-0000-0200-00008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406400</xdr:colOff>
          <xdr:row>90</xdr:row>
          <xdr:rowOff>6350</xdr:rowOff>
        </xdr:from>
        <xdr:to>
          <xdr:col>9</xdr:col>
          <xdr:colOff>755650</xdr:colOff>
          <xdr:row>90</xdr:row>
          <xdr:rowOff>184150</xdr:rowOff>
        </xdr:to>
        <xdr:sp macro="" textlink="">
          <xdr:nvSpPr>
            <xdr:cNvPr id="4232" name="Scroll Bar 136" hidden="1">
              <a:extLst>
                <a:ext uri="{63B3BB69-23CF-44E3-9099-C40C66FF867C}">
                  <a14:compatExt spid="_x0000_s4232"/>
                </a:ext>
                <a:ext uri="{FF2B5EF4-FFF2-40B4-BE49-F238E27FC236}">
                  <a16:creationId xmlns:a16="http://schemas.microsoft.com/office/drawing/2014/main" id="{00000000-0008-0000-0200-00008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412750</xdr:colOff>
          <xdr:row>13</xdr:row>
          <xdr:rowOff>6350</xdr:rowOff>
        </xdr:from>
        <xdr:to>
          <xdr:col>9</xdr:col>
          <xdr:colOff>762000</xdr:colOff>
          <xdr:row>13</xdr:row>
          <xdr:rowOff>184150</xdr:rowOff>
        </xdr:to>
        <xdr:sp macro="" textlink="">
          <xdr:nvSpPr>
            <xdr:cNvPr id="4233" name="Scroll Bar 137" hidden="1">
              <a:extLst>
                <a:ext uri="{63B3BB69-23CF-44E3-9099-C40C66FF867C}">
                  <a14:compatExt spid="_x0000_s4233"/>
                </a:ext>
                <a:ext uri="{FF2B5EF4-FFF2-40B4-BE49-F238E27FC236}">
                  <a16:creationId xmlns:a16="http://schemas.microsoft.com/office/drawing/2014/main" id="{00000000-0008-0000-0200-00008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406400</xdr:colOff>
          <xdr:row>26</xdr:row>
          <xdr:rowOff>6350</xdr:rowOff>
        </xdr:from>
        <xdr:to>
          <xdr:col>9</xdr:col>
          <xdr:colOff>755650</xdr:colOff>
          <xdr:row>26</xdr:row>
          <xdr:rowOff>184150</xdr:rowOff>
        </xdr:to>
        <xdr:sp macro="" textlink="">
          <xdr:nvSpPr>
            <xdr:cNvPr id="4234" name="Scroll Bar 138" hidden="1">
              <a:extLst>
                <a:ext uri="{63B3BB69-23CF-44E3-9099-C40C66FF867C}">
                  <a14:compatExt spid="_x0000_s4234"/>
                </a:ext>
                <a:ext uri="{FF2B5EF4-FFF2-40B4-BE49-F238E27FC236}">
                  <a16:creationId xmlns:a16="http://schemas.microsoft.com/office/drawing/2014/main" id="{00000000-0008-0000-0200-00008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26</xdr:row>
          <xdr:rowOff>6350</xdr:rowOff>
        </xdr:from>
        <xdr:to>
          <xdr:col>8</xdr:col>
          <xdr:colOff>692150</xdr:colOff>
          <xdr:row>26</xdr:row>
          <xdr:rowOff>184150</xdr:rowOff>
        </xdr:to>
        <xdr:sp macro="" textlink="">
          <xdr:nvSpPr>
            <xdr:cNvPr id="4235" name="Scroll Bar 139" hidden="1">
              <a:extLst>
                <a:ext uri="{63B3BB69-23CF-44E3-9099-C40C66FF867C}">
                  <a14:compatExt spid="_x0000_s4235"/>
                </a:ext>
                <a:ext uri="{FF2B5EF4-FFF2-40B4-BE49-F238E27FC236}">
                  <a16:creationId xmlns:a16="http://schemas.microsoft.com/office/drawing/2014/main" id="{00000000-0008-0000-0200-00008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406400</xdr:colOff>
          <xdr:row>39</xdr:row>
          <xdr:rowOff>6350</xdr:rowOff>
        </xdr:from>
        <xdr:to>
          <xdr:col>9</xdr:col>
          <xdr:colOff>755650</xdr:colOff>
          <xdr:row>39</xdr:row>
          <xdr:rowOff>184150</xdr:rowOff>
        </xdr:to>
        <xdr:sp macro="" textlink="">
          <xdr:nvSpPr>
            <xdr:cNvPr id="4236" name="Scroll Bar 140" hidden="1">
              <a:extLst>
                <a:ext uri="{63B3BB69-23CF-44E3-9099-C40C66FF867C}">
                  <a14:compatExt spid="_x0000_s4236"/>
                </a:ext>
                <a:ext uri="{FF2B5EF4-FFF2-40B4-BE49-F238E27FC236}">
                  <a16:creationId xmlns:a16="http://schemas.microsoft.com/office/drawing/2014/main" id="{00000000-0008-0000-0200-00008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39</xdr:row>
          <xdr:rowOff>6350</xdr:rowOff>
        </xdr:from>
        <xdr:to>
          <xdr:col>8</xdr:col>
          <xdr:colOff>692150</xdr:colOff>
          <xdr:row>39</xdr:row>
          <xdr:rowOff>184150</xdr:rowOff>
        </xdr:to>
        <xdr:sp macro="" textlink="">
          <xdr:nvSpPr>
            <xdr:cNvPr id="4237" name="Scroll Bar 141" hidden="1">
              <a:extLst>
                <a:ext uri="{63B3BB69-23CF-44E3-9099-C40C66FF867C}">
                  <a14:compatExt spid="_x0000_s4237"/>
                </a:ext>
                <a:ext uri="{FF2B5EF4-FFF2-40B4-BE49-F238E27FC236}">
                  <a16:creationId xmlns:a16="http://schemas.microsoft.com/office/drawing/2014/main" id="{00000000-0008-0000-0200-00008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406400</xdr:colOff>
          <xdr:row>52</xdr:row>
          <xdr:rowOff>6350</xdr:rowOff>
        </xdr:from>
        <xdr:to>
          <xdr:col>9</xdr:col>
          <xdr:colOff>755650</xdr:colOff>
          <xdr:row>52</xdr:row>
          <xdr:rowOff>184150</xdr:rowOff>
        </xdr:to>
        <xdr:sp macro="" textlink="">
          <xdr:nvSpPr>
            <xdr:cNvPr id="4238" name="Scroll Bar 142" hidden="1">
              <a:extLst>
                <a:ext uri="{63B3BB69-23CF-44E3-9099-C40C66FF867C}">
                  <a14:compatExt spid="_x0000_s4238"/>
                </a:ext>
                <a:ext uri="{FF2B5EF4-FFF2-40B4-BE49-F238E27FC236}">
                  <a16:creationId xmlns:a16="http://schemas.microsoft.com/office/drawing/2014/main" id="{00000000-0008-0000-0200-00008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52</xdr:row>
          <xdr:rowOff>6350</xdr:rowOff>
        </xdr:from>
        <xdr:to>
          <xdr:col>8</xdr:col>
          <xdr:colOff>692150</xdr:colOff>
          <xdr:row>52</xdr:row>
          <xdr:rowOff>184150</xdr:rowOff>
        </xdr:to>
        <xdr:sp macro="" textlink="">
          <xdr:nvSpPr>
            <xdr:cNvPr id="4239" name="Scroll Bar 143" hidden="1">
              <a:extLst>
                <a:ext uri="{63B3BB69-23CF-44E3-9099-C40C66FF867C}">
                  <a14:compatExt spid="_x0000_s4239"/>
                </a:ext>
                <a:ext uri="{FF2B5EF4-FFF2-40B4-BE49-F238E27FC236}">
                  <a16:creationId xmlns:a16="http://schemas.microsoft.com/office/drawing/2014/main" id="{00000000-0008-0000-0200-00008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406400</xdr:colOff>
          <xdr:row>52</xdr:row>
          <xdr:rowOff>6350</xdr:rowOff>
        </xdr:from>
        <xdr:to>
          <xdr:col>9</xdr:col>
          <xdr:colOff>755650</xdr:colOff>
          <xdr:row>52</xdr:row>
          <xdr:rowOff>184150</xdr:rowOff>
        </xdr:to>
        <xdr:sp macro="" textlink="">
          <xdr:nvSpPr>
            <xdr:cNvPr id="4240" name="Scroll Bar 144" hidden="1">
              <a:extLst>
                <a:ext uri="{63B3BB69-23CF-44E3-9099-C40C66FF867C}">
                  <a14:compatExt spid="_x0000_s4240"/>
                </a:ext>
                <a:ext uri="{FF2B5EF4-FFF2-40B4-BE49-F238E27FC236}">
                  <a16:creationId xmlns:a16="http://schemas.microsoft.com/office/drawing/2014/main" id="{00000000-0008-0000-0200-00009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406400</xdr:colOff>
          <xdr:row>65</xdr:row>
          <xdr:rowOff>6350</xdr:rowOff>
        </xdr:from>
        <xdr:to>
          <xdr:col>9</xdr:col>
          <xdr:colOff>755650</xdr:colOff>
          <xdr:row>65</xdr:row>
          <xdr:rowOff>184150</xdr:rowOff>
        </xdr:to>
        <xdr:sp macro="" textlink="">
          <xdr:nvSpPr>
            <xdr:cNvPr id="4241" name="Scroll Bar 145" hidden="1">
              <a:extLst>
                <a:ext uri="{63B3BB69-23CF-44E3-9099-C40C66FF867C}">
                  <a14:compatExt spid="_x0000_s4241"/>
                </a:ext>
                <a:ext uri="{FF2B5EF4-FFF2-40B4-BE49-F238E27FC236}">
                  <a16:creationId xmlns:a16="http://schemas.microsoft.com/office/drawing/2014/main" id="{00000000-0008-0000-0200-00009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65</xdr:row>
          <xdr:rowOff>6350</xdr:rowOff>
        </xdr:from>
        <xdr:to>
          <xdr:col>8</xdr:col>
          <xdr:colOff>692150</xdr:colOff>
          <xdr:row>65</xdr:row>
          <xdr:rowOff>184150</xdr:rowOff>
        </xdr:to>
        <xdr:sp macro="" textlink="">
          <xdr:nvSpPr>
            <xdr:cNvPr id="4242" name="Scroll Bar 146" hidden="1">
              <a:extLst>
                <a:ext uri="{63B3BB69-23CF-44E3-9099-C40C66FF867C}">
                  <a14:compatExt spid="_x0000_s4242"/>
                </a:ext>
                <a:ext uri="{FF2B5EF4-FFF2-40B4-BE49-F238E27FC236}">
                  <a16:creationId xmlns:a16="http://schemas.microsoft.com/office/drawing/2014/main" id="{00000000-0008-0000-0200-00009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406400</xdr:colOff>
          <xdr:row>65</xdr:row>
          <xdr:rowOff>6350</xdr:rowOff>
        </xdr:from>
        <xdr:to>
          <xdr:col>9</xdr:col>
          <xdr:colOff>755650</xdr:colOff>
          <xdr:row>65</xdr:row>
          <xdr:rowOff>184150</xdr:rowOff>
        </xdr:to>
        <xdr:sp macro="" textlink="">
          <xdr:nvSpPr>
            <xdr:cNvPr id="4243" name="Scroll Bar 147" hidden="1">
              <a:extLst>
                <a:ext uri="{63B3BB69-23CF-44E3-9099-C40C66FF867C}">
                  <a14:compatExt spid="_x0000_s4243"/>
                </a:ext>
                <a:ext uri="{FF2B5EF4-FFF2-40B4-BE49-F238E27FC236}">
                  <a16:creationId xmlns:a16="http://schemas.microsoft.com/office/drawing/2014/main" id="{00000000-0008-0000-0200-00009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406400</xdr:colOff>
          <xdr:row>65</xdr:row>
          <xdr:rowOff>6350</xdr:rowOff>
        </xdr:from>
        <xdr:to>
          <xdr:col>9</xdr:col>
          <xdr:colOff>755650</xdr:colOff>
          <xdr:row>65</xdr:row>
          <xdr:rowOff>184150</xdr:rowOff>
        </xdr:to>
        <xdr:sp macro="" textlink="">
          <xdr:nvSpPr>
            <xdr:cNvPr id="4244" name="Scroll Bar 148" hidden="1">
              <a:extLst>
                <a:ext uri="{63B3BB69-23CF-44E3-9099-C40C66FF867C}">
                  <a14:compatExt spid="_x0000_s4244"/>
                </a:ext>
                <a:ext uri="{FF2B5EF4-FFF2-40B4-BE49-F238E27FC236}">
                  <a16:creationId xmlns:a16="http://schemas.microsoft.com/office/drawing/2014/main" id="{00000000-0008-0000-0200-00009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406400</xdr:colOff>
          <xdr:row>78</xdr:row>
          <xdr:rowOff>6350</xdr:rowOff>
        </xdr:from>
        <xdr:to>
          <xdr:col>9</xdr:col>
          <xdr:colOff>755650</xdr:colOff>
          <xdr:row>78</xdr:row>
          <xdr:rowOff>184150</xdr:rowOff>
        </xdr:to>
        <xdr:sp macro="" textlink="">
          <xdr:nvSpPr>
            <xdr:cNvPr id="4245" name="Scroll Bar 149" hidden="1">
              <a:extLst>
                <a:ext uri="{63B3BB69-23CF-44E3-9099-C40C66FF867C}">
                  <a14:compatExt spid="_x0000_s4245"/>
                </a:ext>
                <a:ext uri="{FF2B5EF4-FFF2-40B4-BE49-F238E27FC236}">
                  <a16:creationId xmlns:a16="http://schemas.microsoft.com/office/drawing/2014/main" id="{00000000-0008-0000-0200-00009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78</xdr:row>
          <xdr:rowOff>6350</xdr:rowOff>
        </xdr:from>
        <xdr:to>
          <xdr:col>8</xdr:col>
          <xdr:colOff>692150</xdr:colOff>
          <xdr:row>78</xdr:row>
          <xdr:rowOff>184150</xdr:rowOff>
        </xdr:to>
        <xdr:sp macro="" textlink="">
          <xdr:nvSpPr>
            <xdr:cNvPr id="4246" name="Scroll Bar 150" hidden="1">
              <a:extLst>
                <a:ext uri="{63B3BB69-23CF-44E3-9099-C40C66FF867C}">
                  <a14:compatExt spid="_x0000_s4246"/>
                </a:ext>
                <a:ext uri="{FF2B5EF4-FFF2-40B4-BE49-F238E27FC236}">
                  <a16:creationId xmlns:a16="http://schemas.microsoft.com/office/drawing/2014/main" id="{00000000-0008-0000-0200-00009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406400</xdr:colOff>
          <xdr:row>91</xdr:row>
          <xdr:rowOff>6350</xdr:rowOff>
        </xdr:from>
        <xdr:to>
          <xdr:col>9</xdr:col>
          <xdr:colOff>755650</xdr:colOff>
          <xdr:row>91</xdr:row>
          <xdr:rowOff>184150</xdr:rowOff>
        </xdr:to>
        <xdr:sp macro="" textlink="">
          <xdr:nvSpPr>
            <xdr:cNvPr id="4247" name="Scroll Bar 151" hidden="1">
              <a:extLst>
                <a:ext uri="{63B3BB69-23CF-44E3-9099-C40C66FF867C}">
                  <a14:compatExt spid="_x0000_s4247"/>
                </a:ext>
                <a:ext uri="{FF2B5EF4-FFF2-40B4-BE49-F238E27FC236}">
                  <a16:creationId xmlns:a16="http://schemas.microsoft.com/office/drawing/2014/main" id="{00000000-0008-0000-0200-00009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91</xdr:row>
          <xdr:rowOff>6350</xdr:rowOff>
        </xdr:from>
        <xdr:to>
          <xdr:col>8</xdr:col>
          <xdr:colOff>692150</xdr:colOff>
          <xdr:row>91</xdr:row>
          <xdr:rowOff>184150</xdr:rowOff>
        </xdr:to>
        <xdr:sp macro="" textlink="">
          <xdr:nvSpPr>
            <xdr:cNvPr id="4248" name="Scroll Bar 152" hidden="1">
              <a:extLst>
                <a:ext uri="{63B3BB69-23CF-44E3-9099-C40C66FF867C}">
                  <a14:compatExt spid="_x0000_s4248"/>
                </a:ext>
                <a:ext uri="{FF2B5EF4-FFF2-40B4-BE49-F238E27FC236}">
                  <a16:creationId xmlns:a16="http://schemas.microsoft.com/office/drawing/2014/main" id="{00000000-0008-0000-0200-00009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406400</xdr:colOff>
          <xdr:row>91</xdr:row>
          <xdr:rowOff>6350</xdr:rowOff>
        </xdr:from>
        <xdr:to>
          <xdr:col>9</xdr:col>
          <xdr:colOff>755650</xdr:colOff>
          <xdr:row>91</xdr:row>
          <xdr:rowOff>184150</xdr:rowOff>
        </xdr:to>
        <xdr:sp macro="" textlink="">
          <xdr:nvSpPr>
            <xdr:cNvPr id="4249" name="Scroll Bar 153" hidden="1">
              <a:extLst>
                <a:ext uri="{63B3BB69-23CF-44E3-9099-C40C66FF867C}">
                  <a14:compatExt spid="_x0000_s4249"/>
                </a:ext>
                <a:ext uri="{FF2B5EF4-FFF2-40B4-BE49-F238E27FC236}">
                  <a16:creationId xmlns:a16="http://schemas.microsoft.com/office/drawing/2014/main" id="{00000000-0008-0000-0200-00009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406400</xdr:colOff>
          <xdr:row>26</xdr:row>
          <xdr:rowOff>6350</xdr:rowOff>
        </xdr:from>
        <xdr:to>
          <xdr:col>9</xdr:col>
          <xdr:colOff>755650</xdr:colOff>
          <xdr:row>26</xdr:row>
          <xdr:rowOff>184150</xdr:rowOff>
        </xdr:to>
        <xdr:sp macro="" textlink="">
          <xdr:nvSpPr>
            <xdr:cNvPr id="4250" name="Scroll Bar 154" hidden="1">
              <a:extLst>
                <a:ext uri="{63B3BB69-23CF-44E3-9099-C40C66FF867C}">
                  <a14:compatExt spid="_x0000_s4250"/>
                </a:ext>
                <a:ext uri="{FF2B5EF4-FFF2-40B4-BE49-F238E27FC236}">
                  <a16:creationId xmlns:a16="http://schemas.microsoft.com/office/drawing/2014/main" id="{00000000-0008-0000-0200-00009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31</xdr:row>
          <xdr:rowOff>6350</xdr:rowOff>
        </xdr:from>
        <xdr:to>
          <xdr:col>8</xdr:col>
          <xdr:colOff>692150</xdr:colOff>
          <xdr:row>31</xdr:row>
          <xdr:rowOff>184150</xdr:rowOff>
        </xdr:to>
        <xdr:sp macro="" textlink="">
          <xdr:nvSpPr>
            <xdr:cNvPr id="4251" name="Scroll Bar 155" hidden="1">
              <a:extLst>
                <a:ext uri="{63B3BB69-23CF-44E3-9099-C40C66FF867C}">
                  <a14:compatExt spid="_x0000_s4251"/>
                </a:ext>
                <a:ext uri="{FF2B5EF4-FFF2-40B4-BE49-F238E27FC236}">
                  <a16:creationId xmlns:a16="http://schemas.microsoft.com/office/drawing/2014/main" id="{00000000-0008-0000-0200-00009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32</xdr:row>
          <xdr:rowOff>6350</xdr:rowOff>
        </xdr:from>
        <xdr:to>
          <xdr:col>8</xdr:col>
          <xdr:colOff>692150</xdr:colOff>
          <xdr:row>32</xdr:row>
          <xdr:rowOff>184150</xdr:rowOff>
        </xdr:to>
        <xdr:sp macro="" textlink="">
          <xdr:nvSpPr>
            <xdr:cNvPr id="4252" name="Scroll Bar 156" hidden="1">
              <a:extLst>
                <a:ext uri="{63B3BB69-23CF-44E3-9099-C40C66FF867C}">
                  <a14:compatExt spid="_x0000_s4252"/>
                </a:ext>
                <a:ext uri="{FF2B5EF4-FFF2-40B4-BE49-F238E27FC236}">
                  <a16:creationId xmlns:a16="http://schemas.microsoft.com/office/drawing/2014/main" id="{00000000-0008-0000-0200-00009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33</xdr:row>
          <xdr:rowOff>6350</xdr:rowOff>
        </xdr:from>
        <xdr:to>
          <xdr:col>8</xdr:col>
          <xdr:colOff>692150</xdr:colOff>
          <xdr:row>33</xdr:row>
          <xdr:rowOff>184150</xdr:rowOff>
        </xdr:to>
        <xdr:sp macro="" textlink="">
          <xdr:nvSpPr>
            <xdr:cNvPr id="4253" name="Scroll Bar 157" hidden="1">
              <a:extLst>
                <a:ext uri="{63B3BB69-23CF-44E3-9099-C40C66FF867C}">
                  <a14:compatExt spid="_x0000_s4253"/>
                </a:ext>
                <a:ext uri="{FF2B5EF4-FFF2-40B4-BE49-F238E27FC236}">
                  <a16:creationId xmlns:a16="http://schemas.microsoft.com/office/drawing/2014/main" id="{00000000-0008-0000-0200-00009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34</xdr:row>
          <xdr:rowOff>6350</xdr:rowOff>
        </xdr:from>
        <xdr:to>
          <xdr:col>8</xdr:col>
          <xdr:colOff>692150</xdr:colOff>
          <xdr:row>34</xdr:row>
          <xdr:rowOff>184150</xdr:rowOff>
        </xdr:to>
        <xdr:sp macro="" textlink="">
          <xdr:nvSpPr>
            <xdr:cNvPr id="4254" name="Scroll Bar 158" hidden="1">
              <a:extLst>
                <a:ext uri="{63B3BB69-23CF-44E3-9099-C40C66FF867C}">
                  <a14:compatExt spid="_x0000_s4254"/>
                </a:ext>
                <a:ext uri="{FF2B5EF4-FFF2-40B4-BE49-F238E27FC236}">
                  <a16:creationId xmlns:a16="http://schemas.microsoft.com/office/drawing/2014/main" id="{00000000-0008-0000-0200-00009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35</xdr:row>
          <xdr:rowOff>6350</xdr:rowOff>
        </xdr:from>
        <xdr:to>
          <xdr:col>8</xdr:col>
          <xdr:colOff>692150</xdr:colOff>
          <xdr:row>35</xdr:row>
          <xdr:rowOff>184150</xdr:rowOff>
        </xdr:to>
        <xdr:sp macro="" textlink="">
          <xdr:nvSpPr>
            <xdr:cNvPr id="4255" name="Scroll Bar 159" hidden="1">
              <a:extLst>
                <a:ext uri="{63B3BB69-23CF-44E3-9099-C40C66FF867C}">
                  <a14:compatExt spid="_x0000_s4255"/>
                </a:ext>
                <a:ext uri="{FF2B5EF4-FFF2-40B4-BE49-F238E27FC236}">
                  <a16:creationId xmlns:a16="http://schemas.microsoft.com/office/drawing/2014/main" id="{00000000-0008-0000-0200-00009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36</xdr:row>
          <xdr:rowOff>6350</xdr:rowOff>
        </xdr:from>
        <xdr:to>
          <xdr:col>8</xdr:col>
          <xdr:colOff>692150</xdr:colOff>
          <xdr:row>36</xdr:row>
          <xdr:rowOff>184150</xdr:rowOff>
        </xdr:to>
        <xdr:sp macro="" textlink="">
          <xdr:nvSpPr>
            <xdr:cNvPr id="4256" name="Scroll Bar 160" hidden="1">
              <a:extLst>
                <a:ext uri="{63B3BB69-23CF-44E3-9099-C40C66FF867C}">
                  <a14:compatExt spid="_x0000_s4256"/>
                </a:ext>
                <a:ext uri="{FF2B5EF4-FFF2-40B4-BE49-F238E27FC236}">
                  <a16:creationId xmlns:a16="http://schemas.microsoft.com/office/drawing/2014/main" id="{00000000-0008-0000-0200-0000A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37</xdr:row>
          <xdr:rowOff>6350</xdr:rowOff>
        </xdr:from>
        <xdr:to>
          <xdr:col>8</xdr:col>
          <xdr:colOff>692150</xdr:colOff>
          <xdr:row>37</xdr:row>
          <xdr:rowOff>184150</xdr:rowOff>
        </xdr:to>
        <xdr:sp macro="" textlink="">
          <xdr:nvSpPr>
            <xdr:cNvPr id="4257" name="Scroll Bar 161" hidden="1">
              <a:extLst>
                <a:ext uri="{63B3BB69-23CF-44E3-9099-C40C66FF867C}">
                  <a14:compatExt spid="_x0000_s4257"/>
                </a:ext>
                <a:ext uri="{FF2B5EF4-FFF2-40B4-BE49-F238E27FC236}">
                  <a16:creationId xmlns:a16="http://schemas.microsoft.com/office/drawing/2014/main" id="{00000000-0008-0000-0200-0000A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38</xdr:row>
          <xdr:rowOff>6350</xdr:rowOff>
        </xdr:from>
        <xdr:to>
          <xdr:col>8</xdr:col>
          <xdr:colOff>692150</xdr:colOff>
          <xdr:row>38</xdr:row>
          <xdr:rowOff>184150</xdr:rowOff>
        </xdr:to>
        <xdr:sp macro="" textlink="">
          <xdr:nvSpPr>
            <xdr:cNvPr id="4258" name="Scroll Bar 162" hidden="1">
              <a:extLst>
                <a:ext uri="{63B3BB69-23CF-44E3-9099-C40C66FF867C}">
                  <a14:compatExt spid="_x0000_s4258"/>
                </a:ext>
                <a:ext uri="{FF2B5EF4-FFF2-40B4-BE49-F238E27FC236}">
                  <a16:creationId xmlns:a16="http://schemas.microsoft.com/office/drawing/2014/main" id="{00000000-0008-0000-0200-0000A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39</xdr:row>
          <xdr:rowOff>6350</xdr:rowOff>
        </xdr:from>
        <xdr:to>
          <xdr:col>8</xdr:col>
          <xdr:colOff>692150</xdr:colOff>
          <xdr:row>39</xdr:row>
          <xdr:rowOff>184150</xdr:rowOff>
        </xdr:to>
        <xdr:sp macro="" textlink="">
          <xdr:nvSpPr>
            <xdr:cNvPr id="4259" name="Scroll Bar 163" hidden="1">
              <a:extLst>
                <a:ext uri="{63B3BB69-23CF-44E3-9099-C40C66FF867C}">
                  <a14:compatExt spid="_x0000_s4259"/>
                </a:ext>
                <a:ext uri="{FF2B5EF4-FFF2-40B4-BE49-F238E27FC236}">
                  <a16:creationId xmlns:a16="http://schemas.microsoft.com/office/drawing/2014/main" id="{00000000-0008-0000-0200-0000A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44</xdr:row>
          <xdr:rowOff>6350</xdr:rowOff>
        </xdr:from>
        <xdr:to>
          <xdr:col>8</xdr:col>
          <xdr:colOff>692150</xdr:colOff>
          <xdr:row>44</xdr:row>
          <xdr:rowOff>184150</xdr:rowOff>
        </xdr:to>
        <xdr:sp macro="" textlink="">
          <xdr:nvSpPr>
            <xdr:cNvPr id="4260" name="Scroll Bar 164" hidden="1">
              <a:extLst>
                <a:ext uri="{63B3BB69-23CF-44E3-9099-C40C66FF867C}">
                  <a14:compatExt spid="_x0000_s4260"/>
                </a:ext>
                <a:ext uri="{FF2B5EF4-FFF2-40B4-BE49-F238E27FC236}">
                  <a16:creationId xmlns:a16="http://schemas.microsoft.com/office/drawing/2014/main" id="{00000000-0008-0000-0200-0000A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45</xdr:row>
          <xdr:rowOff>6350</xdr:rowOff>
        </xdr:from>
        <xdr:to>
          <xdr:col>8</xdr:col>
          <xdr:colOff>692150</xdr:colOff>
          <xdr:row>45</xdr:row>
          <xdr:rowOff>184150</xdr:rowOff>
        </xdr:to>
        <xdr:sp macro="" textlink="">
          <xdr:nvSpPr>
            <xdr:cNvPr id="4261" name="Scroll Bar 165" hidden="1">
              <a:extLst>
                <a:ext uri="{63B3BB69-23CF-44E3-9099-C40C66FF867C}">
                  <a14:compatExt spid="_x0000_s4261"/>
                </a:ext>
                <a:ext uri="{FF2B5EF4-FFF2-40B4-BE49-F238E27FC236}">
                  <a16:creationId xmlns:a16="http://schemas.microsoft.com/office/drawing/2014/main" id="{00000000-0008-0000-0200-0000A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46</xdr:row>
          <xdr:rowOff>6350</xdr:rowOff>
        </xdr:from>
        <xdr:to>
          <xdr:col>8</xdr:col>
          <xdr:colOff>692150</xdr:colOff>
          <xdr:row>46</xdr:row>
          <xdr:rowOff>184150</xdr:rowOff>
        </xdr:to>
        <xdr:sp macro="" textlink="">
          <xdr:nvSpPr>
            <xdr:cNvPr id="4262" name="Scroll Bar 166" hidden="1">
              <a:extLst>
                <a:ext uri="{63B3BB69-23CF-44E3-9099-C40C66FF867C}">
                  <a14:compatExt spid="_x0000_s4262"/>
                </a:ext>
                <a:ext uri="{FF2B5EF4-FFF2-40B4-BE49-F238E27FC236}">
                  <a16:creationId xmlns:a16="http://schemas.microsoft.com/office/drawing/2014/main" id="{00000000-0008-0000-0200-0000A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47</xdr:row>
          <xdr:rowOff>6350</xdr:rowOff>
        </xdr:from>
        <xdr:to>
          <xdr:col>8</xdr:col>
          <xdr:colOff>692150</xdr:colOff>
          <xdr:row>47</xdr:row>
          <xdr:rowOff>184150</xdr:rowOff>
        </xdr:to>
        <xdr:sp macro="" textlink="">
          <xdr:nvSpPr>
            <xdr:cNvPr id="4263" name="Scroll Bar 167" hidden="1">
              <a:extLst>
                <a:ext uri="{63B3BB69-23CF-44E3-9099-C40C66FF867C}">
                  <a14:compatExt spid="_x0000_s4263"/>
                </a:ext>
                <a:ext uri="{FF2B5EF4-FFF2-40B4-BE49-F238E27FC236}">
                  <a16:creationId xmlns:a16="http://schemas.microsoft.com/office/drawing/2014/main" id="{00000000-0008-0000-0200-0000A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48</xdr:row>
          <xdr:rowOff>6350</xdr:rowOff>
        </xdr:from>
        <xdr:to>
          <xdr:col>8</xdr:col>
          <xdr:colOff>692150</xdr:colOff>
          <xdr:row>48</xdr:row>
          <xdr:rowOff>184150</xdr:rowOff>
        </xdr:to>
        <xdr:sp macro="" textlink="">
          <xdr:nvSpPr>
            <xdr:cNvPr id="4264" name="Scroll Bar 168" hidden="1">
              <a:extLst>
                <a:ext uri="{63B3BB69-23CF-44E3-9099-C40C66FF867C}">
                  <a14:compatExt spid="_x0000_s4264"/>
                </a:ext>
                <a:ext uri="{FF2B5EF4-FFF2-40B4-BE49-F238E27FC236}">
                  <a16:creationId xmlns:a16="http://schemas.microsoft.com/office/drawing/2014/main" id="{00000000-0008-0000-0200-0000A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49</xdr:row>
          <xdr:rowOff>6350</xdr:rowOff>
        </xdr:from>
        <xdr:to>
          <xdr:col>8</xdr:col>
          <xdr:colOff>692150</xdr:colOff>
          <xdr:row>49</xdr:row>
          <xdr:rowOff>184150</xdr:rowOff>
        </xdr:to>
        <xdr:sp macro="" textlink="">
          <xdr:nvSpPr>
            <xdr:cNvPr id="4265" name="Scroll Bar 169" hidden="1">
              <a:extLst>
                <a:ext uri="{63B3BB69-23CF-44E3-9099-C40C66FF867C}">
                  <a14:compatExt spid="_x0000_s4265"/>
                </a:ext>
                <a:ext uri="{FF2B5EF4-FFF2-40B4-BE49-F238E27FC236}">
                  <a16:creationId xmlns:a16="http://schemas.microsoft.com/office/drawing/2014/main" id="{00000000-0008-0000-0200-0000A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50</xdr:row>
          <xdr:rowOff>6350</xdr:rowOff>
        </xdr:from>
        <xdr:to>
          <xdr:col>8</xdr:col>
          <xdr:colOff>692150</xdr:colOff>
          <xdr:row>50</xdr:row>
          <xdr:rowOff>184150</xdr:rowOff>
        </xdr:to>
        <xdr:sp macro="" textlink="">
          <xdr:nvSpPr>
            <xdr:cNvPr id="4266" name="Scroll Bar 170" hidden="1">
              <a:extLst>
                <a:ext uri="{63B3BB69-23CF-44E3-9099-C40C66FF867C}">
                  <a14:compatExt spid="_x0000_s4266"/>
                </a:ext>
                <a:ext uri="{FF2B5EF4-FFF2-40B4-BE49-F238E27FC236}">
                  <a16:creationId xmlns:a16="http://schemas.microsoft.com/office/drawing/2014/main" id="{00000000-0008-0000-0200-0000A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51</xdr:row>
          <xdr:rowOff>6350</xdr:rowOff>
        </xdr:from>
        <xdr:to>
          <xdr:col>8</xdr:col>
          <xdr:colOff>692150</xdr:colOff>
          <xdr:row>51</xdr:row>
          <xdr:rowOff>184150</xdr:rowOff>
        </xdr:to>
        <xdr:sp macro="" textlink="">
          <xdr:nvSpPr>
            <xdr:cNvPr id="4267" name="Scroll Bar 171" hidden="1">
              <a:extLst>
                <a:ext uri="{63B3BB69-23CF-44E3-9099-C40C66FF867C}">
                  <a14:compatExt spid="_x0000_s4267"/>
                </a:ext>
                <a:ext uri="{FF2B5EF4-FFF2-40B4-BE49-F238E27FC236}">
                  <a16:creationId xmlns:a16="http://schemas.microsoft.com/office/drawing/2014/main" id="{00000000-0008-0000-0200-0000A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52</xdr:row>
          <xdr:rowOff>6350</xdr:rowOff>
        </xdr:from>
        <xdr:to>
          <xdr:col>8</xdr:col>
          <xdr:colOff>692150</xdr:colOff>
          <xdr:row>52</xdr:row>
          <xdr:rowOff>184150</xdr:rowOff>
        </xdr:to>
        <xdr:sp macro="" textlink="">
          <xdr:nvSpPr>
            <xdr:cNvPr id="4268" name="Scroll Bar 172" hidden="1">
              <a:extLst>
                <a:ext uri="{63B3BB69-23CF-44E3-9099-C40C66FF867C}">
                  <a14:compatExt spid="_x0000_s4268"/>
                </a:ext>
                <a:ext uri="{FF2B5EF4-FFF2-40B4-BE49-F238E27FC236}">
                  <a16:creationId xmlns:a16="http://schemas.microsoft.com/office/drawing/2014/main" id="{00000000-0008-0000-0200-0000A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57</xdr:row>
          <xdr:rowOff>6350</xdr:rowOff>
        </xdr:from>
        <xdr:to>
          <xdr:col>8</xdr:col>
          <xdr:colOff>692150</xdr:colOff>
          <xdr:row>57</xdr:row>
          <xdr:rowOff>184150</xdr:rowOff>
        </xdr:to>
        <xdr:sp macro="" textlink="">
          <xdr:nvSpPr>
            <xdr:cNvPr id="4269" name="Scroll Bar 173" hidden="1">
              <a:extLst>
                <a:ext uri="{63B3BB69-23CF-44E3-9099-C40C66FF867C}">
                  <a14:compatExt spid="_x0000_s4269"/>
                </a:ext>
                <a:ext uri="{FF2B5EF4-FFF2-40B4-BE49-F238E27FC236}">
                  <a16:creationId xmlns:a16="http://schemas.microsoft.com/office/drawing/2014/main" id="{00000000-0008-0000-0200-0000A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58</xdr:row>
          <xdr:rowOff>6350</xdr:rowOff>
        </xdr:from>
        <xdr:to>
          <xdr:col>8</xdr:col>
          <xdr:colOff>692150</xdr:colOff>
          <xdr:row>58</xdr:row>
          <xdr:rowOff>184150</xdr:rowOff>
        </xdr:to>
        <xdr:sp macro="" textlink="">
          <xdr:nvSpPr>
            <xdr:cNvPr id="4270" name="Scroll Bar 174" hidden="1">
              <a:extLst>
                <a:ext uri="{63B3BB69-23CF-44E3-9099-C40C66FF867C}">
                  <a14:compatExt spid="_x0000_s4270"/>
                </a:ext>
                <a:ext uri="{FF2B5EF4-FFF2-40B4-BE49-F238E27FC236}">
                  <a16:creationId xmlns:a16="http://schemas.microsoft.com/office/drawing/2014/main" id="{00000000-0008-0000-0200-0000A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59</xdr:row>
          <xdr:rowOff>6350</xdr:rowOff>
        </xdr:from>
        <xdr:to>
          <xdr:col>8</xdr:col>
          <xdr:colOff>692150</xdr:colOff>
          <xdr:row>59</xdr:row>
          <xdr:rowOff>184150</xdr:rowOff>
        </xdr:to>
        <xdr:sp macro="" textlink="">
          <xdr:nvSpPr>
            <xdr:cNvPr id="4271" name="Scroll Bar 175" hidden="1">
              <a:extLst>
                <a:ext uri="{63B3BB69-23CF-44E3-9099-C40C66FF867C}">
                  <a14:compatExt spid="_x0000_s4271"/>
                </a:ext>
                <a:ext uri="{FF2B5EF4-FFF2-40B4-BE49-F238E27FC236}">
                  <a16:creationId xmlns:a16="http://schemas.microsoft.com/office/drawing/2014/main" id="{00000000-0008-0000-0200-0000A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60</xdr:row>
          <xdr:rowOff>6350</xdr:rowOff>
        </xdr:from>
        <xdr:to>
          <xdr:col>8</xdr:col>
          <xdr:colOff>692150</xdr:colOff>
          <xdr:row>60</xdr:row>
          <xdr:rowOff>184150</xdr:rowOff>
        </xdr:to>
        <xdr:sp macro="" textlink="">
          <xdr:nvSpPr>
            <xdr:cNvPr id="4272" name="Scroll Bar 176" hidden="1">
              <a:extLst>
                <a:ext uri="{63B3BB69-23CF-44E3-9099-C40C66FF867C}">
                  <a14:compatExt spid="_x0000_s4272"/>
                </a:ext>
                <a:ext uri="{FF2B5EF4-FFF2-40B4-BE49-F238E27FC236}">
                  <a16:creationId xmlns:a16="http://schemas.microsoft.com/office/drawing/2014/main" id="{00000000-0008-0000-0200-0000B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61</xdr:row>
          <xdr:rowOff>6350</xdr:rowOff>
        </xdr:from>
        <xdr:to>
          <xdr:col>8</xdr:col>
          <xdr:colOff>692150</xdr:colOff>
          <xdr:row>61</xdr:row>
          <xdr:rowOff>184150</xdr:rowOff>
        </xdr:to>
        <xdr:sp macro="" textlink="">
          <xdr:nvSpPr>
            <xdr:cNvPr id="4273" name="Scroll Bar 177" hidden="1">
              <a:extLst>
                <a:ext uri="{63B3BB69-23CF-44E3-9099-C40C66FF867C}">
                  <a14:compatExt spid="_x0000_s4273"/>
                </a:ext>
                <a:ext uri="{FF2B5EF4-FFF2-40B4-BE49-F238E27FC236}">
                  <a16:creationId xmlns:a16="http://schemas.microsoft.com/office/drawing/2014/main" id="{00000000-0008-0000-0200-0000B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62</xdr:row>
          <xdr:rowOff>6350</xdr:rowOff>
        </xdr:from>
        <xdr:to>
          <xdr:col>8</xdr:col>
          <xdr:colOff>692150</xdr:colOff>
          <xdr:row>62</xdr:row>
          <xdr:rowOff>184150</xdr:rowOff>
        </xdr:to>
        <xdr:sp macro="" textlink="">
          <xdr:nvSpPr>
            <xdr:cNvPr id="4274" name="Scroll Bar 178" hidden="1">
              <a:extLst>
                <a:ext uri="{63B3BB69-23CF-44E3-9099-C40C66FF867C}">
                  <a14:compatExt spid="_x0000_s4274"/>
                </a:ext>
                <a:ext uri="{FF2B5EF4-FFF2-40B4-BE49-F238E27FC236}">
                  <a16:creationId xmlns:a16="http://schemas.microsoft.com/office/drawing/2014/main" id="{00000000-0008-0000-0200-0000B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63</xdr:row>
          <xdr:rowOff>6350</xdr:rowOff>
        </xdr:from>
        <xdr:to>
          <xdr:col>8</xdr:col>
          <xdr:colOff>692150</xdr:colOff>
          <xdr:row>63</xdr:row>
          <xdr:rowOff>184150</xdr:rowOff>
        </xdr:to>
        <xdr:sp macro="" textlink="">
          <xdr:nvSpPr>
            <xdr:cNvPr id="4275" name="Scroll Bar 179" hidden="1">
              <a:extLst>
                <a:ext uri="{63B3BB69-23CF-44E3-9099-C40C66FF867C}">
                  <a14:compatExt spid="_x0000_s4275"/>
                </a:ext>
                <a:ext uri="{FF2B5EF4-FFF2-40B4-BE49-F238E27FC236}">
                  <a16:creationId xmlns:a16="http://schemas.microsoft.com/office/drawing/2014/main" id="{00000000-0008-0000-0200-0000B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64</xdr:row>
          <xdr:rowOff>6350</xdr:rowOff>
        </xdr:from>
        <xdr:to>
          <xdr:col>8</xdr:col>
          <xdr:colOff>692150</xdr:colOff>
          <xdr:row>64</xdr:row>
          <xdr:rowOff>184150</xdr:rowOff>
        </xdr:to>
        <xdr:sp macro="" textlink="">
          <xdr:nvSpPr>
            <xdr:cNvPr id="4276" name="Scroll Bar 180" hidden="1">
              <a:extLst>
                <a:ext uri="{63B3BB69-23CF-44E3-9099-C40C66FF867C}">
                  <a14:compatExt spid="_x0000_s4276"/>
                </a:ext>
                <a:ext uri="{FF2B5EF4-FFF2-40B4-BE49-F238E27FC236}">
                  <a16:creationId xmlns:a16="http://schemas.microsoft.com/office/drawing/2014/main" id="{00000000-0008-0000-0200-0000B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65</xdr:row>
          <xdr:rowOff>6350</xdr:rowOff>
        </xdr:from>
        <xdr:to>
          <xdr:col>8</xdr:col>
          <xdr:colOff>692150</xdr:colOff>
          <xdr:row>65</xdr:row>
          <xdr:rowOff>184150</xdr:rowOff>
        </xdr:to>
        <xdr:sp macro="" textlink="">
          <xdr:nvSpPr>
            <xdr:cNvPr id="4277" name="Scroll Bar 181" hidden="1">
              <a:extLst>
                <a:ext uri="{63B3BB69-23CF-44E3-9099-C40C66FF867C}">
                  <a14:compatExt spid="_x0000_s4277"/>
                </a:ext>
                <a:ext uri="{FF2B5EF4-FFF2-40B4-BE49-F238E27FC236}">
                  <a16:creationId xmlns:a16="http://schemas.microsoft.com/office/drawing/2014/main" id="{00000000-0008-0000-0200-0000B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70</xdr:row>
          <xdr:rowOff>6350</xdr:rowOff>
        </xdr:from>
        <xdr:to>
          <xdr:col>8</xdr:col>
          <xdr:colOff>692150</xdr:colOff>
          <xdr:row>70</xdr:row>
          <xdr:rowOff>184150</xdr:rowOff>
        </xdr:to>
        <xdr:sp macro="" textlink="">
          <xdr:nvSpPr>
            <xdr:cNvPr id="4278" name="Scroll Bar 182" hidden="1">
              <a:extLst>
                <a:ext uri="{63B3BB69-23CF-44E3-9099-C40C66FF867C}">
                  <a14:compatExt spid="_x0000_s4278"/>
                </a:ext>
                <a:ext uri="{FF2B5EF4-FFF2-40B4-BE49-F238E27FC236}">
                  <a16:creationId xmlns:a16="http://schemas.microsoft.com/office/drawing/2014/main" id="{00000000-0008-0000-0200-0000B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71</xdr:row>
          <xdr:rowOff>6350</xdr:rowOff>
        </xdr:from>
        <xdr:to>
          <xdr:col>8</xdr:col>
          <xdr:colOff>692150</xdr:colOff>
          <xdr:row>71</xdr:row>
          <xdr:rowOff>184150</xdr:rowOff>
        </xdr:to>
        <xdr:sp macro="" textlink="">
          <xdr:nvSpPr>
            <xdr:cNvPr id="4279" name="Scroll Bar 183" hidden="1">
              <a:extLst>
                <a:ext uri="{63B3BB69-23CF-44E3-9099-C40C66FF867C}">
                  <a14:compatExt spid="_x0000_s4279"/>
                </a:ext>
                <a:ext uri="{FF2B5EF4-FFF2-40B4-BE49-F238E27FC236}">
                  <a16:creationId xmlns:a16="http://schemas.microsoft.com/office/drawing/2014/main" id="{00000000-0008-0000-0200-0000B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72</xdr:row>
          <xdr:rowOff>6350</xdr:rowOff>
        </xdr:from>
        <xdr:to>
          <xdr:col>8</xdr:col>
          <xdr:colOff>692150</xdr:colOff>
          <xdr:row>72</xdr:row>
          <xdr:rowOff>184150</xdr:rowOff>
        </xdr:to>
        <xdr:sp macro="" textlink="">
          <xdr:nvSpPr>
            <xdr:cNvPr id="4280" name="Scroll Bar 184" hidden="1">
              <a:extLst>
                <a:ext uri="{63B3BB69-23CF-44E3-9099-C40C66FF867C}">
                  <a14:compatExt spid="_x0000_s4280"/>
                </a:ext>
                <a:ext uri="{FF2B5EF4-FFF2-40B4-BE49-F238E27FC236}">
                  <a16:creationId xmlns:a16="http://schemas.microsoft.com/office/drawing/2014/main" id="{00000000-0008-0000-0200-0000B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73</xdr:row>
          <xdr:rowOff>6350</xdr:rowOff>
        </xdr:from>
        <xdr:to>
          <xdr:col>8</xdr:col>
          <xdr:colOff>692150</xdr:colOff>
          <xdr:row>73</xdr:row>
          <xdr:rowOff>184150</xdr:rowOff>
        </xdr:to>
        <xdr:sp macro="" textlink="">
          <xdr:nvSpPr>
            <xdr:cNvPr id="4281" name="Scroll Bar 185" hidden="1">
              <a:extLst>
                <a:ext uri="{63B3BB69-23CF-44E3-9099-C40C66FF867C}">
                  <a14:compatExt spid="_x0000_s4281"/>
                </a:ext>
                <a:ext uri="{FF2B5EF4-FFF2-40B4-BE49-F238E27FC236}">
                  <a16:creationId xmlns:a16="http://schemas.microsoft.com/office/drawing/2014/main" id="{00000000-0008-0000-0200-0000B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74</xdr:row>
          <xdr:rowOff>6350</xdr:rowOff>
        </xdr:from>
        <xdr:to>
          <xdr:col>8</xdr:col>
          <xdr:colOff>692150</xdr:colOff>
          <xdr:row>74</xdr:row>
          <xdr:rowOff>184150</xdr:rowOff>
        </xdr:to>
        <xdr:sp macro="" textlink="">
          <xdr:nvSpPr>
            <xdr:cNvPr id="4282" name="Scroll Bar 186" hidden="1">
              <a:extLst>
                <a:ext uri="{63B3BB69-23CF-44E3-9099-C40C66FF867C}">
                  <a14:compatExt spid="_x0000_s4282"/>
                </a:ext>
                <a:ext uri="{FF2B5EF4-FFF2-40B4-BE49-F238E27FC236}">
                  <a16:creationId xmlns:a16="http://schemas.microsoft.com/office/drawing/2014/main" id="{00000000-0008-0000-0200-0000B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75</xdr:row>
          <xdr:rowOff>6350</xdr:rowOff>
        </xdr:from>
        <xdr:to>
          <xdr:col>8</xdr:col>
          <xdr:colOff>692150</xdr:colOff>
          <xdr:row>75</xdr:row>
          <xdr:rowOff>184150</xdr:rowOff>
        </xdr:to>
        <xdr:sp macro="" textlink="">
          <xdr:nvSpPr>
            <xdr:cNvPr id="4283" name="Scroll Bar 187" hidden="1">
              <a:extLst>
                <a:ext uri="{63B3BB69-23CF-44E3-9099-C40C66FF867C}">
                  <a14:compatExt spid="_x0000_s4283"/>
                </a:ext>
                <a:ext uri="{FF2B5EF4-FFF2-40B4-BE49-F238E27FC236}">
                  <a16:creationId xmlns:a16="http://schemas.microsoft.com/office/drawing/2014/main" id="{00000000-0008-0000-0200-0000B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76</xdr:row>
          <xdr:rowOff>6350</xdr:rowOff>
        </xdr:from>
        <xdr:to>
          <xdr:col>8</xdr:col>
          <xdr:colOff>692150</xdr:colOff>
          <xdr:row>76</xdr:row>
          <xdr:rowOff>184150</xdr:rowOff>
        </xdr:to>
        <xdr:sp macro="" textlink="">
          <xdr:nvSpPr>
            <xdr:cNvPr id="4284" name="Scroll Bar 188" hidden="1">
              <a:extLst>
                <a:ext uri="{63B3BB69-23CF-44E3-9099-C40C66FF867C}">
                  <a14:compatExt spid="_x0000_s4284"/>
                </a:ext>
                <a:ext uri="{FF2B5EF4-FFF2-40B4-BE49-F238E27FC236}">
                  <a16:creationId xmlns:a16="http://schemas.microsoft.com/office/drawing/2014/main" id="{00000000-0008-0000-0200-0000B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77</xdr:row>
          <xdr:rowOff>6350</xdr:rowOff>
        </xdr:from>
        <xdr:to>
          <xdr:col>8</xdr:col>
          <xdr:colOff>692150</xdr:colOff>
          <xdr:row>77</xdr:row>
          <xdr:rowOff>184150</xdr:rowOff>
        </xdr:to>
        <xdr:sp macro="" textlink="">
          <xdr:nvSpPr>
            <xdr:cNvPr id="4285" name="Scroll Bar 189" hidden="1">
              <a:extLst>
                <a:ext uri="{63B3BB69-23CF-44E3-9099-C40C66FF867C}">
                  <a14:compatExt spid="_x0000_s4285"/>
                </a:ext>
                <a:ext uri="{FF2B5EF4-FFF2-40B4-BE49-F238E27FC236}">
                  <a16:creationId xmlns:a16="http://schemas.microsoft.com/office/drawing/2014/main" id="{00000000-0008-0000-0200-0000B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78</xdr:row>
          <xdr:rowOff>6350</xdr:rowOff>
        </xdr:from>
        <xdr:to>
          <xdr:col>8</xdr:col>
          <xdr:colOff>692150</xdr:colOff>
          <xdr:row>78</xdr:row>
          <xdr:rowOff>184150</xdr:rowOff>
        </xdr:to>
        <xdr:sp macro="" textlink="">
          <xdr:nvSpPr>
            <xdr:cNvPr id="4286" name="Scroll Bar 190" hidden="1">
              <a:extLst>
                <a:ext uri="{63B3BB69-23CF-44E3-9099-C40C66FF867C}">
                  <a14:compatExt spid="_x0000_s4286"/>
                </a:ext>
                <a:ext uri="{FF2B5EF4-FFF2-40B4-BE49-F238E27FC236}">
                  <a16:creationId xmlns:a16="http://schemas.microsoft.com/office/drawing/2014/main" id="{00000000-0008-0000-0200-0000B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83</xdr:row>
          <xdr:rowOff>6350</xdr:rowOff>
        </xdr:from>
        <xdr:to>
          <xdr:col>8</xdr:col>
          <xdr:colOff>692150</xdr:colOff>
          <xdr:row>83</xdr:row>
          <xdr:rowOff>184150</xdr:rowOff>
        </xdr:to>
        <xdr:sp macro="" textlink="">
          <xdr:nvSpPr>
            <xdr:cNvPr id="4287" name="Scroll Bar 191" hidden="1">
              <a:extLst>
                <a:ext uri="{63B3BB69-23CF-44E3-9099-C40C66FF867C}">
                  <a14:compatExt spid="_x0000_s4287"/>
                </a:ext>
                <a:ext uri="{FF2B5EF4-FFF2-40B4-BE49-F238E27FC236}">
                  <a16:creationId xmlns:a16="http://schemas.microsoft.com/office/drawing/2014/main" id="{00000000-0008-0000-0200-0000B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84</xdr:row>
          <xdr:rowOff>6350</xdr:rowOff>
        </xdr:from>
        <xdr:to>
          <xdr:col>8</xdr:col>
          <xdr:colOff>692150</xdr:colOff>
          <xdr:row>84</xdr:row>
          <xdr:rowOff>184150</xdr:rowOff>
        </xdr:to>
        <xdr:sp macro="" textlink="">
          <xdr:nvSpPr>
            <xdr:cNvPr id="4288" name="Scroll Bar 192" hidden="1">
              <a:extLst>
                <a:ext uri="{63B3BB69-23CF-44E3-9099-C40C66FF867C}">
                  <a14:compatExt spid="_x0000_s4288"/>
                </a:ext>
                <a:ext uri="{FF2B5EF4-FFF2-40B4-BE49-F238E27FC236}">
                  <a16:creationId xmlns:a16="http://schemas.microsoft.com/office/drawing/2014/main" id="{00000000-0008-0000-0200-0000C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85</xdr:row>
          <xdr:rowOff>6350</xdr:rowOff>
        </xdr:from>
        <xdr:to>
          <xdr:col>8</xdr:col>
          <xdr:colOff>692150</xdr:colOff>
          <xdr:row>85</xdr:row>
          <xdr:rowOff>184150</xdr:rowOff>
        </xdr:to>
        <xdr:sp macro="" textlink="">
          <xdr:nvSpPr>
            <xdr:cNvPr id="4289" name="Scroll Bar 193" hidden="1">
              <a:extLst>
                <a:ext uri="{63B3BB69-23CF-44E3-9099-C40C66FF867C}">
                  <a14:compatExt spid="_x0000_s4289"/>
                </a:ext>
                <a:ext uri="{FF2B5EF4-FFF2-40B4-BE49-F238E27FC236}">
                  <a16:creationId xmlns:a16="http://schemas.microsoft.com/office/drawing/2014/main" id="{00000000-0008-0000-0200-0000C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86</xdr:row>
          <xdr:rowOff>6350</xdr:rowOff>
        </xdr:from>
        <xdr:to>
          <xdr:col>8</xdr:col>
          <xdr:colOff>692150</xdr:colOff>
          <xdr:row>86</xdr:row>
          <xdr:rowOff>184150</xdr:rowOff>
        </xdr:to>
        <xdr:sp macro="" textlink="">
          <xdr:nvSpPr>
            <xdr:cNvPr id="4290" name="Scroll Bar 194" hidden="1">
              <a:extLst>
                <a:ext uri="{63B3BB69-23CF-44E3-9099-C40C66FF867C}">
                  <a14:compatExt spid="_x0000_s4290"/>
                </a:ext>
                <a:ext uri="{FF2B5EF4-FFF2-40B4-BE49-F238E27FC236}">
                  <a16:creationId xmlns:a16="http://schemas.microsoft.com/office/drawing/2014/main" id="{00000000-0008-0000-0200-0000C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87</xdr:row>
          <xdr:rowOff>6350</xdr:rowOff>
        </xdr:from>
        <xdr:to>
          <xdr:col>8</xdr:col>
          <xdr:colOff>692150</xdr:colOff>
          <xdr:row>87</xdr:row>
          <xdr:rowOff>184150</xdr:rowOff>
        </xdr:to>
        <xdr:sp macro="" textlink="">
          <xdr:nvSpPr>
            <xdr:cNvPr id="4291" name="Scroll Bar 195" hidden="1">
              <a:extLst>
                <a:ext uri="{63B3BB69-23CF-44E3-9099-C40C66FF867C}">
                  <a14:compatExt spid="_x0000_s4291"/>
                </a:ext>
                <a:ext uri="{FF2B5EF4-FFF2-40B4-BE49-F238E27FC236}">
                  <a16:creationId xmlns:a16="http://schemas.microsoft.com/office/drawing/2014/main" id="{00000000-0008-0000-0200-0000C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88</xdr:row>
          <xdr:rowOff>6350</xdr:rowOff>
        </xdr:from>
        <xdr:to>
          <xdr:col>8</xdr:col>
          <xdr:colOff>692150</xdr:colOff>
          <xdr:row>88</xdr:row>
          <xdr:rowOff>184150</xdr:rowOff>
        </xdr:to>
        <xdr:sp macro="" textlink="">
          <xdr:nvSpPr>
            <xdr:cNvPr id="4292" name="Scroll Bar 196" hidden="1">
              <a:extLst>
                <a:ext uri="{63B3BB69-23CF-44E3-9099-C40C66FF867C}">
                  <a14:compatExt spid="_x0000_s4292"/>
                </a:ext>
                <a:ext uri="{FF2B5EF4-FFF2-40B4-BE49-F238E27FC236}">
                  <a16:creationId xmlns:a16="http://schemas.microsoft.com/office/drawing/2014/main" id="{00000000-0008-0000-0200-0000C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89</xdr:row>
          <xdr:rowOff>6350</xdr:rowOff>
        </xdr:from>
        <xdr:to>
          <xdr:col>8</xdr:col>
          <xdr:colOff>692150</xdr:colOff>
          <xdr:row>89</xdr:row>
          <xdr:rowOff>184150</xdr:rowOff>
        </xdr:to>
        <xdr:sp macro="" textlink="">
          <xdr:nvSpPr>
            <xdr:cNvPr id="4293" name="Scroll Bar 197" hidden="1">
              <a:extLst>
                <a:ext uri="{63B3BB69-23CF-44E3-9099-C40C66FF867C}">
                  <a14:compatExt spid="_x0000_s4293"/>
                </a:ext>
                <a:ext uri="{FF2B5EF4-FFF2-40B4-BE49-F238E27FC236}">
                  <a16:creationId xmlns:a16="http://schemas.microsoft.com/office/drawing/2014/main" id="{00000000-0008-0000-0200-0000C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90</xdr:row>
          <xdr:rowOff>6350</xdr:rowOff>
        </xdr:from>
        <xdr:to>
          <xdr:col>8</xdr:col>
          <xdr:colOff>692150</xdr:colOff>
          <xdr:row>90</xdr:row>
          <xdr:rowOff>184150</xdr:rowOff>
        </xdr:to>
        <xdr:sp macro="" textlink="">
          <xdr:nvSpPr>
            <xdr:cNvPr id="4294" name="Scroll Bar 198" hidden="1">
              <a:extLst>
                <a:ext uri="{63B3BB69-23CF-44E3-9099-C40C66FF867C}">
                  <a14:compatExt spid="_x0000_s4294"/>
                </a:ext>
                <a:ext uri="{FF2B5EF4-FFF2-40B4-BE49-F238E27FC236}">
                  <a16:creationId xmlns:a16="http://schemas.microsoft.com/office/drawing/2014/main" id="{00000000-0008-0000-0200-0000C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91</xdr:row>
          <xdr:rowOff>6350</xdr:rowOff>
        </xdr:from>
        <xdr:to>
          <xdr:col>8</xdr:col>
          <xdr:colOff>692150</xdr:colOff>
          <xdr:row>91</xdr:row>
          <xdr:rowOff>184150</xdr:rowOff>
        </xdr:to>
        <xdr:sp macro="" textlink="">
          <xdr:nvSpPr>
            <xdr:cNvPr id="4295" name="Scroll Bar 199" hidden="1">
              <a:extLst>
                <a:ext uri="{63B3BB69-23CF-44E3-9099-C40C66FF867C}">
                  <a14:compatExt spid="_x0000_s4295"/>
                </a:ext>
                <a:ext uri="{FF2B5EF4-FFF2-40B4-BE49-F238E27FC236}">
                  <a16:creationId xmlns:a16="http://schemas.microsoft.com/office/drawing/2014/main" id="{00000000-0008-0000-0200-0000C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32</xdr:row>
          <xdr:rowOff>6350</xdr:rowOff>
        </xdr:from>
        <xdr:to>
          <xdr:col>8</xdr:col>
          <xdr:colOff>692150</xdr:colOff>
          <xdr:row>32</xdr:row>
          <xdr:rowOff>184150</xdr:rowOff>
        </xdr:to>
        <xdr:sp macro="" textlink="">
          <xdr:nvSpPr>
            <xdr:cNvPr id="4296" name="Scroll Bar 200" hidden="1">
              <a:extLst>
                <a:ext uri="{63B3BB69-23CF-44E3-9099-C40C66FF867C}">
                  <a14:compatExt spid="_x0000_s4296"/>
                </a:ext>
                <a:ext uri="{FF2B5EF4-FFF2-40B4-BE49-F238E27FC236}">
                  <a16:creationId xmlns:a16="http://schemas.microsoft.com/office/drawing/2014/main" id="{00000000-0008-0000-0200-0000C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32</xdr:row>
          <xdr:rowOff>6350</xdr:rowOff>
        </xdr:from>
        <xdr:to>
          <xdr:col>8</xdr:col>
          <xdr:colOff>692150</xdr:colOff>
          <xdr:row>32</xdr:row>
          <xdr:rowOff>184150</xdr:rowOff>
        </xdr:to>
        <xdr:sp macro="" textlink="">
          <xdr:nvSpPr>
            <xdr:cNvPr id="4297" name="Scroll Bar 201" hidden="1">
              <a:extLst>
                <a:ext uri="{63B3BB69-23CF-44E3-9099-C40C66FF867C}">
                  <a14:compatExt spid="_x0000_s4297"/>
                </a:ext>
                <a:ext uri="{FF2B5EF4-FFF2-40B4-BE49-F238E27FC236}">
                  <a16:creationId xmlns:a16="http://schemas.microsoft.com/office/drawing/2014/main" id="{00000000-0008-0000-0200-0000C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33</xdr:row>
          <xdr:rowOff>6350</xdr:rowOff>
        </xdr:from>
        <xdr:to>
          <xdr:col>8</xdr:col>
          <xdr:colOff>692150</xdr:colOff>
          <xdr:row>33</xdr:row>
          <xdr:rowOff>184150</xdr:rowOff>
        </xdr:to>
        <xdr:sp macro="" textlink="">
          <xdr:nvSpPr>
            <xdr:cNvPr id="4298" name="Scroll Bar 202" hidden="1">
              <a:extLst>
                <a:ext uri="{63B3BB69-23CF-44E3-9099-C40C66FF867C}">
                  <a14:compatExt spid="_x0000_s4298"/>
                </a:ext>
                <a:ext uri="{FF2B5EF4-FFF2-40B4-BE49-F238E27FC236}">
                  <a16:creationId xmlns:a16="http://schemas.microsoft.com/office/drawing/2014/main" id="{00000000-0008-0000-0200-0000C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33</xdr:row>
          <xdr:rowOff>6350</xdr:rowOff>
        </xdr:from>
        <xdr:to>
          <xdr:col>8</xdr:col>
          <xdr:colOff>692150</xdr:colOff>
          <xdr:row>33</xdr:row>
          <xdr:rowOff>184150</xdr:rowOff>
        </xdr:to>
        <xdr:sp macro="" textlink="">
          <xdr:nvSpPr>
            <xdr:cNvPr id="4299" name="Scroll Bar 203" hidden="1">
              <a:extLst>
                <a:ext uri="{63B3BB69-23CF-44E3-9099-C40C66FF867C}">
                  <a14:compatExt spid="_x0000_s4299"/>
                </a:ext>
                <a:ext uri="{FF2B5EF4-FFF2-40B4-BE49-F238E27FC236}">
                  <a16:creationId xmlns:a16="http://schemas.microsoft.com/office/drawing/2014/main" id="{00000000-0008-0000-0200-0000C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34</xdr:row>
          <xdr:rowOff>6350</xdr:rowOff>
        </xdr:from>
        <xdr:to>
          <xdr:col>8</xdr:col>
          <xdr:colOff>692150</xdr:colOff>
          <xdr:row>34</xdr:row>
          <xdr:rowOff>184150</xdr:rowOff>
        </xdr:to>
        <xdr:sp macro="" textlink="">
          <xdr:nvSpPr>
            <xdr:cNvPr id="4300" name="Scroll Bar 204" hidden="1">
              <a:extLst>
                <a:ext uri="{63B3BB69-23CF-44E3-9099-C40C66FF867C}">
                  <a14:compatExt spid="_x0000_s4300"/>
                </a:ext>
                <a:ext uri="{FF2B5EF4-FFF2-40B4-BE49-F238E27FC236}">
                  <a16:creationId xmlns:a16="http://schemas.microsoft.com/office/drawing/2014/main" id="{00000000-0008-0000-0200-0000C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34</xdr:row>
          <xdr:rowOff>6350</xdr:rowOff>
        </xdr:from>
        <xdr:to>
          <xdr:col>8</xdr:col>
          <xdr:colOff>692150</xdr:colOff>
          <xdr:row>34</xdr:row>
          <xdr:rowOff>184150</xdr:rowOff>
        </xdr:to>
        <xdr:sp macro="" textlink="">
          <xdr:nvSpPr>
            <xdr:cNvPr id="4301" name="Scroll Bar 205" hidden="1">
              <a:extLst>
                <a:ext uri="{63B3BB69-23CF-44E3-9099-C40C66FF867C}">
                  <a14:compatExt spid="_x0000_s4301"/>
                </a:ext>
                <a:ext uri="{FF2B5EF4-FFF2-40B4-BE49-F238E27FC236}">
                  <a16:creationId xmlns:a16="http://schemas.microsoft.com/office/drawing/2014/main" id="{00000000-0008-0000-0200-0000C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35</xdr:row>
          <xdr:rowOff>6350</xdr:rowOff>
        </xdr:from>
        <xdr:to>
          <xdr:col>8</xdr:col>
          <xdr:colOff>692150</xdr:colOff>
          <xdr:row>35</xdr:row>
          <xdr:rowOff>184150</xdr:rowOff>
        </xdr:to>
        <xdr:sp macro="" textlink="">
          <xdr:nvSpPr>
            <xdr:cNvPr id="4302" name="Scroll Bar 206" hidden="1">
              <a:extLst>
                <a:ext uri="{63B3BB69-23CF-44E3-9099-C40C66FF867C}">
                  <a14:compatExt spid="_x0000_s4302"/>
                </a:ext>
                <a:ext uri="{FF2B5EF4-FFF2-40B4-BE49-F238E27FC236}">
                  <a16:creationId xmlns:a16="http://schemas.microsoft.com/office/drawing/2014/main" id="{00000000-0008-0000-0200-0000C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35</xdr:row>
          <xdr:rowOff>6350</xdr:rowOff>
        </xdr:from>
        <xdr:to>
          <xdr:col>8</xdr:col>
          <xdr:colOff>692150</xdr:colOff>
          <xdr:row>35</xdr:row>
          <xdr:rowOff>184150</xdr:rowOff>
        </xdr:to>
        <xdr:sp macro="" textlink="">
          <xdr:nvSpPr>
            <xdr:cNvPr id="4303" name="Scroll Bar 207" hidden="1">
              <a:extLst>
                <a:ext uri="{63B3BB69-23CF-44E3-9099-C40C66FF867C}">
                  <a14:compatExt spid="_x0000_s4303"/>
                </a:ext>
                <a:ext uri="{FF2B5EF4-FFF2-40B4-BE49-F238E27FC236}">
                  <a16:creationId xmlns:a16="http://schemas.microsoft.com/office/drawing/2014/main" id="{00000000-0008-0000-0200-0000C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36</xdr:row>
          <xdr:rowOff>6350</xdr:rowOff>
        </xdr:from>
        <xdr:to>
          <xdr:col>8</xdr:col>
          <xdr:colOff>692150</xdr:colOff>
          <xdr:row>36</xdr:row>
          <xdr:rowOff>184150</xdr:rowOff>
        </xdr:to>
        <xdr:sp macro="" textlink="">
          <xdr:nvSpPr>
            <xdr:cNvPr id="4304" name="Scroll Bar 208" hidden="1">
              <a:extLst>
                <a:ext uri="{63B3BB69-23CF-44E3-9099-C40C66FF867C}">
                  <a14:compatExt spid="_x0000_s4304"/>
                </a:ext>
                <a:ext uri="{FF2B5EF4-FFF2-40B4-BE49-F238E27FC236}">
                  <a16:creationId xmlns:a16="http://schemas.microsoft.com/office/drawing/2014/main" id="{00000000-0008-0000-0200-0000D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36</xdr:row>
          <xdr:rowOff>6350</xdr:rowOff>
        </xdr:from>
        <xdr:to>
          <xdr:col>8</xdr:col>
          <xdr:colOff>692150</xdr:colOff>
          <xdr:row>36</xdr:row>
          <xdr:rowOff>184150</xdr:rowOff>
        </xdr:to>
        <xdr:sp macro="" textlink="">
          <xdr:nvSpPr>
            <xdr:cNvPr id="4305" name="Scroll Bar 209" hidden="1">
              <a:extLst>
                <a:ext uri="{63B3BB69-23CF-44E3-9099-C40C66FF867C}">
                  <a14:compatExt spid="_x0000_s4305"/>
                </a:ext>
                <a:ext uri="{FF2B5EF4-FFF2-40B4-BE49-F238E27FC236}">
                  <a16:creationId xmlns:a16="http://schemas.microsoft.com/office/drawing/2014/main" id="{00000000-0008-0000-0200-0000D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37</xdr:row>
          <xdr:rowOff>6350</xdr:rowOff>
        </xdr:from>
        <xdr:to>
          <xdr:col>8</xdr:col>
          <xdr:colOff>692150</xdr:colOff>
          <xdr:row>37</xdr:row>
          <xdr:rowOff>184150</xdr:rowOff>
        </xdr:to>
        <xdr:sp macro="" textlink="">
          <xdr:nvSpPr>
            <xdr:cNvPr id="4306" name="Scroll Bar 210" hidden="1">
              <a:extLst>
                <a:ext uri="{63B3BB69-23CF-44E3-9099-C40C66FF867C}">
                  <a14:compatExt spid="_x0000_s4306"/>
                </a:ext>
                <a:ext uri="{FF2B5EF4-FFF2-40B4-BE49-F238E27FC236}">
                  <a16:creationId xmlns:a16="http://schemas.microsoft.com/office/drawing/2014/main" id="{00000000-0008-0000-0200-0000D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37</xdr:row>
          <xdr:rowOff>6350</xdr:rowOff>
        </xdr:from>
        <xdr:to>
          <xdr:col>8</xdr:col>
          <xdr:colOff>692150</xdr:colOff>
          <xdr:row>37</xdr:row>
          <xdr:rowOff>184150</xdr:rowOff>
        </xdr:to>
        <xdr:sp macro="" textlink="">
          <xdr:nvSpPr>
            <xdr:cNvPr id="4307" name="Scroll Bar 211" hidden="1">
              <a:extLst>
                <a:ext uri="{63B3BB69-23CF-44E3-9099-C40C66FF867C}">
                  <a14:compatExt spid="_x0000_s4307"/>
                </a:ext>
                <a:ext uri="{FF2B5EF4-FFF2-40B4-BE49-F238E27FC236}">
                  <a16:creationId xmlns:a16="http://schemas.microsoft.com/office/drawing/2014/main" id="{00000000-0008-0000-0200-0000D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38</xdr:row>
          <xdr:rowOff>6350</xdr:rowOff>
        </xdr:from>
        <xdr:to>
          <xdr:col>8</xdr:col>
          <xdr:colOff>692150</xdr:colOff>
          <xdr:row>38</xdr:row>
          <xdr:rowOff>184150</xdr:rowOff>
        </xdr:to>
        <xdr:sp macro="" textlink="">
          <xdr:nvSpPr>
            <xdr:cNvPr id="4308" name="Scroll Bar 212" hidden="1">
              <a:extLst>
                <a:ext uri="{63B3BB69-23CF-44E3-9099-C40C66FF867C}">
                  <a14:compatExt spid="_x0000_s4308"/>
                </a:ext>
                <a:ext uri="{FF2B5EF4-FFF2-40B4-BE49-F238E27FC236}">
                  <a16:creationId xmlns:a16="http://schemas.microsoft.com/office/drawing/2014/main" id="{00000000-0008-0000-0200-0000D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38</xdr:row>
          <xdr:rowOff>6350</xdr:rowOff>
        </xdr:from>
        <xdr:to>
          <xdr:col>8</xdr:col>
          <xdr:colOff>692150</xdr:colOff>
          <xdr:row>38</xdr:row>
          <xdr:rowOff>184150</xdr:rowOff>
        </xdr:to>
        <xdr:sp macro="" textlink="">
          <xdr:nvSpPr>
            <xdr:cNvPr id="4309" name="Scroll Bar 213" hidden="1">
              <a:extLst>
                <a:ext uri="{63B3BB69-23CF-44E3-9099-C40C66FF867C}">
                  <a14:compatExt spid="_x0000_s4309"/>
                </a:ext>
                <a:ext uri="{FF2B5EF4-FFF2-40B4-BE49-F238E27FC236}">
                  <a16:creationId xmlns:a16="http://schemas.microsoft.com/office/drawing/2014/main" id="{00000000-0008-0000-0200-0000D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39</xdr:row>
          <xdr:rowOff>6350</xdr:rowOff>
        </xdr:from>
        <xdr:to>
          <xdr:col>8</xdr:col>
          <xdr:colOff>692150</xdr:colOff>
          <xdr:row>39</xdr:row>
          <xdr:rowOff>184150</xdr:rowOff>
        </xdr:to>
        <xdr:sp macro="" textlink="">
          <xdr:nvSpPr>
            <xdr:cNvPr id="4310" name="Scroll Bar 214" hidden="1">
              <a:extLst>
                <a:ext uri="{63B3BB69-23CF-44E3-9099-C40C66FF867C}">
                  <a14:compatExt spid="_x0000_s4310"/>
                </a:ext>
                <a:ext uri="{FF2B5EF4-FFF2-40B4-BE49-F238E27FC236}">
                  <a16:creationId xmlns:a16="http://schemas.microsoft.com/office/drawing/2014/main" id="{00000000-0008-0000-0200-0000D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39</xdr:row>
          <xdr:rowOff>6350</xdr:rowOff>
        </xdr:from>
        <xdr:to>
          <xdr:col>8</xdr:col>
          <xdr:colOff>692150</xdr:colOff>
          <xdr:row>39</xdr:row>
          <xdr:rowOff>184150</xdr:rowOff>
        </xdr:to>
        <xdr:sp macro="" textlink="">
          <xdr:nvSpPr>
            <xdr:cNvPr id="4311" name="Scroll Bar 215" hidden="1">
              <a:extLst>
                <a:ext uri="{63B3BB69-23CF-44E3-9099-C40C66FF867C}">
                  <a14:compatExt spid="_x0000_s4311"/>
                </a:ext>
                <a:ext uri="{FF2B5EF4-FFF2-40B4-BE49-F238E27FC236}">
                  <a16:creationId xmlns:a16="http://schemas.microsoft.com/office/drawing/2014/main" id="{00000000-0008-0000-0200-0000D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406400</xdr:colOff>
          <xdr:row>31</xdr:row>
          <xdr:rowOff>6350</xdr:rowOff>
        </xdr:from>
        <xdr:to>
          <xdr:col>9</xdr:col>
          <xdr:colOff>755650</xdr:colOff>
          <xdr:row>31</xdr:row>
          <xdr:rowOff>184150</xdr:rowOff>
        </xdr:to>
        <xdr:sp macro="" textlink="">
          <xdr:nvSpPr>
            <xdr:cNvPr id="4312" name="Scroll Bar 216" hidden="1">
              <a:extLst>
                <a:ext uri="{63B3BB69-23CF-44E3-9099-C40C66FF867C}">
                  <a14:compatExt spid="_x0000_s4312"/>
                </a:ext>
                <a:ext uri="{FF2B5EF4-FFF2-40B4-BE49-F238E27FC236}">
                  <a16:creationId xmlns:a16="http://schemas.microsoft.com/office/drawing/2014/main" id="{00000000-0008-0000-0200-0000D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406400</xdr:colOff>
          <xdr:row>32</xdr:row>
          <xdr:rowOff>6350</xdr:rowOff>
        </xdr:from>
        <xdr:to>
          <xdr:col>9</xdr:col>
          <xdr:colOff>755650</xdr:colOff>
          <xdr:row>32</xdr:row>
          <xdr:rowOff>184150</xdr:rowOff>
        </xdr:to>
        <xdr:sp macro="" textlink="">
          <xdr:nvSpPr>
            <xdr:cNvPr id="4313" name="Scroll Bar 217" hidden="1">
              <a:extLst>
                <a:ext uri="{63B3BB69-23CF-44E3-9099-C40C66FF867C}">
                  <a14:compatExt spid="_x0000_s4313"/>
                </a:ext>
                <a:ext uri="{FF2B5EF4-FFF2-40B4-BE49-F238E27FC236}">
                  <a16:creationId xmlns:a16="http://schemas.microsoft.com/office/drawing/2014/main" id="{00000000-0008-0000-0200-0000D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406400</xdr:colOff>
          <xdr:row>33</xdr:row>
          <xdr:rowOff>6350</xdr:rowOff>
        </xdr:from>
        <xdr:to>
          <xdr:col>9</xdr:col>
          <xdr:colOff>755650</xdr:colOff>
          <xdr:row>33</xdr:row>
          <xdr:rowOff>184150</xdr:rowOff>
        </xdr:to>
        <xdr:sp macro="" textlink="">
          <xdr:nvSpPr>
            <xdr:cNvPr id="4314" name="Scroll Bar 218" hidden="1">
              <a:extLst>
                <a:ext uri="{63B3BB69-23CF-44E3-9099-C40C66FF867C}">
                  <a14:compatExt spid="_x0000_s4314"/>
                </a:ext>
                <a:ext uri="{FF2B5EF4-FFF2-40B4-BE49-F238E27FC236}">
                  <a16:creationId xmlns:a16="http://schemas.microsoft.com/office/drawing/2014/main" id="{00000000-0008-0000-0200-0000D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406400</xdr:colOff>
          <xdr:row>34</xdr:row>
          <xdr:rowOff>6350</xdr:rowOff>
        </xdr:from>
        <xdr:to>
          <xdr:col>9</xdr:col>
          <xdr:colOff>755650</xdr:colOff>
          <xdr:row>34</xdr:row>
          <xdr:rowOff>184150</xdr:rowOff>
        </xdr:to>
        <xdr:sp macro="" textlink="">
          <xdr:nvSpPr>
            <xdr:cNvPr id="4315" name="Scroll Bar 219" hidden="1">
              <a:extLst>
                <a:ext uri="{63B3BB69-23CF-44E3-9099-C40C66FF867C}">
                  <a14:compatExt spid="_x0000_s4315"/>
                </a:ext>
                <a:ext uri="{FF2B5EF4-FFF2-40B4-BE49-F238E27FC236}">
                  <a16:creationId xmlns:a16="http://schemas.microsoft.com/office/drawing/2014/main" id="{00000000-0008-0000-0200-0000D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406400</xdr:colOff>
          <xdr:row>35</xdr:row>
          <xdr:rowOff>6350</xdr:rowOff>
        </xdr:from>
        <xdr:to>
          <xdr:col>9</xdr:col>
          <xdr:colOff>755650</xdr:colOff>
          <xdr:row>35</xdr:row>
          <xdr:rowOff>184150</xdr:rowOff>
        </xdr:to>
        <xdr:sp macro="" textlink="">
          <xdr:nvSpPr>
            <xdr:cNvPr id="4316" name="Scroll Bar 220" hidden="1">
              <a:extLst>
                <a:ext uri="{63B3BB69-23CF-44E3-9099-C40C66FF867C}">
                  <a14:compatExt spid="_x0000_s4316"/>
                </a:ext>
                <a:ext uri="{FF2B5EF4-FFF2-40B4-BE49-F238E27FC236}">
                  <a16:creationId xmlns:a16="http://schemas.microsoft.com/office/drawing/2014/main" id="{00000000-0008-0000-0200-0000D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406400</xdr:colOff>
          <xdr:row>36</xdr:row>
          <xdr:rowOff>6350</xdr:rowOff>
        </xdr:from>
        <xdr:to>
          <xdr:col>9</xdr:col>
          <xdr:colOff>755650</xdr:colOff>
          <xdr:row>36</xdr:row>
          <xdr:rowOff>184150</xdr:rowOff>
        </xdr:to>
        <xdr:sp macro="" textlink="">
          <xdr:nvSpPr>
            <xdr:cNvPr id="4317" name="Scroll Bar 221" hidden="1">
              <a:extLst>
                <a:ext uri="{63B3BB69-23CF-44E3-9099-C40C66FF867C}">
                  <a14:compatExt spid="_x0000_s4317"/>
                </a:ext>
                <a:ext uri="{FF2B5EF4-FFF2-40B4-BE49-F238E27FC236}">
                  <a16:creationId xmlns:a16="http://schemas.microsoft.com/office/drawing/2014/main" id="{00000000-0008-0000-0200-0000D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406400</xdr:colOff>
          <xdr:row>37</xdr:row>
          <xdr:rowOff>6350</xdr:rowOff>
        </xdr:from>
        <xdr:to>
          <xdr:col>9</xdr:col>
          <xdr:colOff>755650</xdr:colOff>
          <xdr:row>37</xdr:row>
          <xdr:rowOff>184150</xdr:rowOff>
        </xdr:to>
        <xdr:sp macro="" textlink="">
          <xdr:nvSpPr>
            <xdr:cNvPr id="4318" name="Scroll Bar 222" hidden="1">
              <a:extLst>
                <a:ext uri="{63B3BB69-23CF-44E3-9099-C40C66FF867C}">
                  <a14:compatExt spid="_x0000_s4318"/>
                </a:ext>
                <a:ext uri="{FF2B5EF4-FFF2-40B4-BE49-F238E27FC236}">
                  <a16:creationId xmlns:a16="http://schemas.microsoft.com/office/drawing/2014/main" id="{00000000-0008-0000-0200-0000D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406400</xdr:colOff>
          <xdr:row>38</xdr:row>
          <xdr:rowOff>6350</xdr:rowOff>
        </xdr:from>
        <xdr:to>
          <xdr:col>9</xdr:col>
          <xdr:colOff>755650</xdr:colOff>
          <xdr:row>38</xdr:row>
          <xdr:rowOff>184150</xdr:rowOff>
        </xdr:to>
        <xdr:sp macro="" textlink="">
          <xdr:nvSpPr>
            <xdr:cNvPr id="4319" name="Scroll Bar 223" hidden="1">
              <a:extLst>
                <a:ext uri="{63B3BB69-23CF-44E3-9099-C40C66FF867C}">
                  <a14:compatExt spid="_x0000_s4319"/>
                </a:ext>
                <a:ext uri="{FF2B5EF4-FFF2-40B4-BE49-F238E27FC236}">
                  <a16:creationId xmlns:a16="http://schemas.microsoft.com/office/drawing/2014/main" id="{00000000-0008-0000-0200-0000D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406400</xdr:colOff>
          <xdr:row>39</xdr:row>
          <xdr:rowOff>6350</xdr:rowOff>
        </xdr:from>
        <xdr:to>
          <xdr:col>9</xdr:col>
          <xdr:colOff>755650</xdr:colOff>
          <xdr:row>39</xdr:row>
          <xdr:rowOff>184150</xdr:rowOff>
        </xdr:to>
        <xdr:sp macro="" textlink="">
          <xdr:nvSpPr>
            <xdr:cNvPr id="4320" name="Scroll Bar 224" hidden="1">
              <a:extLst>
                <a:ext uri="{63B3BB69-23CF-44E3-9099-C40C66FF867C}">
                  <a14:compatExt spid="_x0000_s4320"/>
                </a:ext>
                <a:ext uri="{FF2B5EF4-FFF2-40B4-BE49-F238E27FC236}">
                  <a16:creationId xmlns:a16="http://schemas.microsoft.com/office/drawing/2014/main" id="{00000000-0008-0000-0200-0000E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406400</xdr:colOff>
          <xdr:row>39</xdr:row>
          <xdr:rowOff>6350</xdr:rowOff>
        </xdr:from>
        <xdr:to>
          <xdr:col>9</xdr:col>
          <xdr:colOff>755650</xdr:colOff>
          <xdr:row>39</xdr:row>
          <xdr:rowOff>184150</xdr:rowOff>
        </xdr:to>
        <xdr:sp macro="" textlink="">
          <xdr:nvSpPr>
            <xdr:cNvPr id="4321" name="Scroll Bar 225" hidden="1">
              <a:extLst>
                <a:ext uri="{63B3BB69-23CF-44E3-9099-C40C66FF867C}">
                  <a14:compatExt spid="_x0000_s4321"/>
                </a:ext>
                <a:ext uri="{FF2B5EF4-FFF2-40B4-BE49-F238E27FC236}">
                  <a16:creationId xmlns:a16="http://schemas.microsoft.com/office/drawing/2014/main" id="{00000000-0008-0000-0200-0000E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406400</xdr:colOff>
          <xdr:row>31</xdr:row>
          <xdr:rowOff>6350</xdr:rowOff>
        </xdr:from>
        <xdr:to>
          <xdr:col>8</xdr:col>
          <xdr:colOff>755650</xdr:colOff>
          <xdr:row>31</xdr:row>
          <xdr:rowOff>184150</xdr:rowOff>
        </xdr:to>
        <xdr:sp macro="" textlink="">
          <xdr:nvSpPr>
            <xdr:cNvPr id="4322" name="Scroll Bar 226" hidden="1">
              <a:extLst>
                <a:ext uri="{63B3BB69-23CF-44E3-9099-C40C66FF867C}">
                  <a14:compatExt spid="_x0000_s4322"/>
                </a:ext>
                <a:ext uri="{FF2B5EF4-FFF2-40B4-BE49-F238E27FC236}">
                  <a16:creationId xmlns:a16="http://schemas.microsoft.com/office/drawing/2014/main" id="{00000000-0008-0000-0200-0000E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406400</xdr:colOff>
          <xdr:row>32</xdr:row>
          <xdr:rowOff>6350</xdr:rowOff>
        </xdr:from>
        <xdr:to>
          <xdr:col>8</xdr:col>
          <xdr:colOff>755650</xdr:colOff>
          <xdr:row>32</xdr:row>
          <xdr:rowOff>184150</xdr:rowOff>
        </xdr:to>
        <xdr:sp macro="" textlink="">
          <xdr:nvSpPr>
            <xdr:cNvPr id="4323" name="Scroll Bar 227" hidden="1">
              <a:extLst>
                <a:ext uri="{63B3BB69-23CF-44E3-9099-C40C66FF867C}">
                  <a14:compatExt spid="_x0000_s4323"/>
                </a:ext>
                <a:ext uri="{FF2B5EF4-FFF2-40B4-BE49-F238E27FC236}">
                  <a16:creationId xmlns:a16="http://schemas.microsoft.com/office/drawing/2014/main" id="{00000000-0008-0000-0200-0000E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406400</xdr:colOff>
          <xdr:row>33</xdr:row>
          <xdr:rowOff>6350</xdr:rowOff>
        </xdr:from>
        <xdr:to>
          <xdr:col>8</xdr:col>
          <xdr:colOff>755650</xdr:colOff>
          <xdr:row>33</xdr:row>
          <xdr:rowOff>184150</xdr:rowOff>
        </xdr:to>
        <xdr:sp macro="" textlink="">
          <xdr:nvSpPr>
            <xdr:cNvPr id="4324" name="Scroll Bar 228" hidden="1">
              <a:extLst>
                <a:ext uri="{63B3BB69-23CF-44E3-9099-C40C66FF867C}">
                  <a14:compatExt spid="_x0000_s4324"/>
                </a:ext>
                <a:ext uri="{FF2B5EF4-FFF2-40B4-BE49-F238E27FC236}">
                  <a16:creationId xmlns:a16="http://schemas.microsoft.com/office/drawing/2014/main" id="{00000000-0008-0000-0200-0000E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406400</xdr:colOff>
          <xdr:row>34</xdr:row>
          <xdr:rowOff>6350</xdr:rowOff>
        </xdr:from>
        <xdr:to>
          <xdr:col>8</xdr:col>
          <xdr:colOff>755650</xdr:colOff>
          <xdr:row>34</xdr:row>
          <xdr:rowOff>184150</xdr:rowOff>
        </xdr:to>
        <xdr:sp macro="" textlink="">
          <xdr:nvSpPr>
            <xdr:cNvPr id="4325" name="Scroll Bar 229" hidden="1">
              <a:extLst>
                <a:ext uri="{63B3BB69-23CF-44E3-9099-C40C66FF867C}">
                  <a14:compatExt spid="_x0000_s4325"/>
                </a:ext>
                <a:ext uri="{FF2B5EF4-FFF2-40B4-BE49-F238E27FC236}">
                  <a16:creationId xmlns:a16="http://schemas.microsoft.com/office/drawing/2014/main" id="{00000000-0008-0000-0200-0000E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406400</xdr:colOff>
          <xdr:row>35</xdr:row>
          <xdr:rowOff>6350</xdr:rowOff>
        </xdr:from>
        <xdr:to>
          <xdr:col>8</xdr:col>
          <xdr:colOff>755650</xdr:colOff>
          <xdr:row>35</xdr:row>
          <xdr:rowOff>184150</xdr:rowOff>
        </xdr:to>
        <xdr:sp macro="" textlink="">
          <xdr:nvSpPr>
            <xdr:cNvPr id="4326" name="Scroll Bar 230" hidden="1">
              <a:extLst>
                <a:ext uri="{63B3BB69-23CF-44E3-9099-C40C66FF867C}">
                  <a14:compatExt spid="_x0000_s4326"/>
                </a:ext>
                <a:ext uri="{FF2B5EF4-FFF2-40B4-BE49-F238E27FC236}">
                  <a16:creationId xmlns:a16="http://schemas.microsoft.com/office/drawing/2014/main" id="{00000000-0008-0000-0200-0000E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406400</xdr:colOff>
          <xdr:row>36</xdr:row>
          <xdr:rowOff>6350</xdr:rowOff>
        </xdr:from>
        <xdr:to>
          <xdr:col>8</xdr:col>
          <xdr:colOff>755650</xdr:colOff>
          <xdr:row>36</xdr:row>
          <xdr:rowOff>184150</xdr:rowOff>
        </xdr:to>
        <xdr:sp macro="" textlink="">
          <xdr:nvSpPr>
            <xdr:cNvPr id="4327" name="Scroll Bar 231" hidden="1">
              <a:extLst>
                <a:ext uri="{63B3BB69-23CF-44E3-9099-C40C66FF867C}">
                  <a14:compatExt spid="_x0000_s4327"/>
                </a:ext>
                <a:ext uri="{FF2B5EF4-FFF2-40B4-BE49-F238E27FC236}">
                  <a16:creationId xmlns:a16="http://schemas.microsoft.com/office/drawing/2014/main" id="{00000000-0008-0000-0200-0000E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406400</xdr:colOff>
          <xdr:row>37</xdr:row>
          <xdr:rowOff>6350</xdr:rowOff>
        </xdr:from>
        <xdr:to>
          <xdr:col>8</xdr:col>
          <xdr:colOff>755650</xdr:colOff>
          <xdr:row>37</xdr:row>
          <xdr:rowOff>184150</xdr:rowOff>
        </xdr:to>
        <xdr:sp macro="" textlink="">
          <xdr:nvSpPr>
            <xdr:cNvPr id="4328" name="Scroll Bar 232" hidden="1">
              <a:extLst>
                <a:ext uri="{63B3BB69-23CF-44E3-9099-C40C66FF867C}">
                  <a14:compatExt spid="_x0000_s4328"/>
                </a:ext>
                <a:ext uri="{FF2B5EF4-FFF2-40B4-BE49-F238E27FC236}">
                  <a16:creationId xmlns:a16="http://schemas.microsoft.com/office/drawing/2014/main" id="{00000000-0008-0000-0200-0000E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406400</xdr:colOff>
          <xdr:row>38</xdr:row>
          <xdr:rowOff>6350</xdr:rowOff>
        </xdr:from>
        <xdr:to>
          <xdr:col>8</xdr:col>
          <xdr:colOff>755650</xdr:colOff>
          <xdr:row>38</xdr:row>
          <xdr:rowOff>184150</xdr:rowOff>
        </xdr:to>
        <xdr:sp macro="" textlink="">
          <xdr:nvSpPr>
            <xdr:cNvPr id="4329" name="Scroll Bar 233" hidden="1">
              <a:extLst>
                <a:ext uri="{63B3BB69-23CF-44E3-9099-C40C66FF867C}">
                  <a14:compatExt spid="_x0000_s4329"/>
                </a:ext>
                <a:ext uri="{FF2B5EF4-FFF2-40B4-BE49-F238E27FC236}">
                  <a16:creationId xmlns:a16="http://schemas.microsoft.com/office/drawing/2014/main" id="{00000000-0008-0000-0200-0000E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406400</xdr:colOff>
          <xdr:row>39</xdr:row>
          <xdr:rowOff>6350</xdr:rowOff>
        </xdr:from>
        <xdr:to>
          <xdr:col>8</xdr:col>
          <xdr:colOff>755650</xdr:colOff>
          <xdr:row>39</xdr:row>
          <xdr:rowOff>184150</xdr:rowOff>
        </xdr:to>
        <xdr:sp macro="" textlink="">
          <xdr:nvSpPr>
            <xdr:cNvPr id="4330" name="Scroll Bar 234" hidden="1">
              <a:extLst>
                <a:ext uri="{63B3BB69-23CF-44E3-9099-C40C66FF867C}">
                  <a14:compatExt spid="_x0000_s4330"/>
                </a:ext>
                <a:ext uri="{FF2B5EF4-FFF2-40B4-BE49-F238E27FC236}">
                  <a16:creationId xmlns:a16="http://schemas.microsoft.com/office/drawing/2014/main" id="{00000000-0008-0000-0200-0000E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406400</xdr:colOff>
          <xdr:row>31</xdr:row>
          <xdr:rowOff>6350</xdr:rowOff>
        </xdr:from>
        <xdr:to>
          <xdr:col>8</xdr:col>
          <xdr:colOff>755650</xdr:colOff>
          <xdr:row>31</xdr:row>
          <xdr:rowOff>184150</xdr:rowOff>
        </xdr:to>
        <xdr:sp macro="" textlink="">
          <xdr:nvSpPr>
            <xdr:cNvPr id="4331" name="Scroll Bar 235" hidden="1">
              <a:extLst>
                <a:ext uri="{63B3BB69-23CF-44E3-9099-C40C66FF867C}">
                  <a14:compatExt spid="_x0000_s4331"/>
                </a:ext>
                <a:ext uri="{FF2B5EF4-FFF2-40B4-BE49-F238E27FC236}">
                  <a16:creationId xmlns:a16="http://schemas.microsoft.com/office/drawing/2014/main" id="{00000000-0008-0000-0200-0000E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406400</xdr:colOff>
          <xdr:row>32</xdr:row>
          <xdr:rowOff>6350</xdr:rowOff>
        </xdr:from>
        <xdr:to>
          <xdr:col>8</xdr:col>
          <xdr:colOff>755650</xdr:colOff>
          <xdr:row>32</xdr:row>
          <xdr:rowOff>184150</xdr:rowOff>
        </xdr:to>
        <xdr:sp macro="" textlink="">
          <xdr:nvSpPr>
            <xdr:cNvPr id="4332" name="Scroll Bar 236" hidden="1">
              <a:extLst>
                <a:ext uri="{63B3BB69-23CF-44E3-9099-C40C66FF867C}">
                  <a14:compatExt spid="_x0000_s4332"/>
                </a:ext>
                <a:ext uri="{FF2B5EF4-FFF2-40B4-BE49-F238E27FC236}">
                  <a16:creationId xmlns:a16="http://schemas.microsoft.com/office/drawing/2014/main" id="{00000000-0008-0000-0200-0000E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406400</xdr:colOff>
          <xdr:row>33</xdr:row>
          <xdr:rowOff>6350</xdr:rowOff>
        </xdr:from>
        <xdr:to>
          <xdr:col>8</xdr:col>
          <xdr:colOff>755650</xdr:colOff>
          <xdr:row>33</xdr:row>
          <xdr:rowOff>184150</xdr:rowOff>
        </xdr:to>
        <xdr:sp macro="" textlink="">
          <xdr:nvSpPr>
            <xdr:cNvPr id="4333" name="Scroll Bar 237" hidden="1">
              <a:extLst>
                <a:ext uri="{63B3BB69-23CF-44E3-9099-C40C66FF867C}">
                  <a14:compatExt spid="_x0000_s4333"/>
                </a:ext>
                <a:ext uri="{FF2B5EF4-FFF2-40B4-BE49-F238E27FC236}">
                  <a16:creationId xmlns:a16="http://schemas.microsoft.com/office/drawing/2014/main" id="{00000000-0008-0000-0200-0000E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406400</xdr:colOff>
          <xdr:row>34</xdr:row>
          <xdr:rowOff>6350</xdr:rowOff>
        </xdr:from>
        <xdr:to>
          <xdr:col>8</xdr:col>
          <xdr:colOff>755650</xdr:colOff>
          <xdr:row>34</xdr:row>
          <xdr:rowOff>184150</xdr:rowOff>
        </xdr:to>
        <xdr:sp macro="" textlink="">
          <xdr:nvSpPr>
            <xdr:cNvPr id="4334" name="Scroll Bar 238" hidden="1">
              <a:extLst>
                <a:ext uri="{63B3BB69-23CF-44E3-9099-C40C66FF867C}">
                  <a14:compatExt spid="_x0000_s4334"/>
                </a:ext>
                <a:ext uri="{FF2B5EF4-FFF2-40B4-BE49-F238E27FC236}">
                  <a16:creationId xmlns:a16="http://schemas.microsoft.com/office/drawing/2014/main" id="{00000000-0008-0000-0200-0000E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406400</xdr:colOff>
          <xdr:row>35</xdr:row>
          <xdr:rowOff>6350</xdr:rowOff>
        </xdr:from>
        <xdr:to>
          <xdr:col>8</xdr:col>
          <xdr:colOff>755650</xdr:colOff>
          <xdr:row>35</xdr:row>
          <xdr:rowOff>184150</xdr:rowOff>
        </xdr:to>
        <xdr:sp macro="" textlink="">
          <xdr:nvSpPr>
            <xdr:cNvPr id="4335" name="Scroll Bar 239" hidden="1">
              <a:extLst>
                <a:ext uri="{63B3BB69-23CF-44E3-9099-C40C66FF867C}">
                  <a14:compatExt spid="_x0000_s4335"/>
                </a:ext>
                <a:ext uri="{FF2B5EF4-FFF2-40B4-BE49-F238E27FC236}">
                  <a16:creationId xmlns:a16="http://schemas.microsoft.com/office/drawing/2014/main" id="{00000000-0008-0000-0200-0000E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406400</xdr:colOff>
          <xdr:row>36</xdr:row>
          <xdr:rowOff>6350</xdr:rowOff>
        </xdr:from>
        <xdr:to>
          <xdr:col>8</xdr:col>
          <xdr:colOff>755650</xdr:colOff>
          <xdr:row>36</xdr:row>
          <xdr:rowOff>184150</xdr:rowOff>
        </xdr:to>
        <xdr:sp macro="" textlink="">
          <xdr:nvSpPr>
            <xdr:cNvPr id="4336" name="Scroll Bar 240" hidden="1">
              <a:extLst>
                <a:ext uri="{63B3BB69-23CF-44E3-9099-C40C66FF867C}">
                  <a14:compatExt spid="_x0000_s4336"/>
                </a:ext>
                <a:ext uri="{FF2B5EF4-FFF2-40B4-BE49-F238E27FC236}">
                  <a16:creationId xmlns:a16="http://schemas.microsoft.com/office/drawing/2014/main" id="{00000000-0008-0000-0200-0000F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406400</xdr:colOff>
          <xdr:row>37</xdr:row>
          <xdr:rowOff>6350</xdr:rowOff>
        </xdr:from>
        <xdr:to>
          <xdr:col>8</xdr:col>
          <xdr:colOff>755650</xdr:colOff>
          <xdr:row>37</xdr:row>
          <xdr:rowOff>184150</xdr:rowOff>
        </xdr:to>
        <xdr:sp macro="" textlink="">
          <xdr:nvSpPr>
            <xdr:cNvPr id="4337" name="Scroll Bar 241" hidden="1">
              <a:extLst>
                <a:ext uri="{63B3BB69-23CF-44E3-9099-C40C66FF867C}">
                  <a14:compatExt spid="_x0000_s4337"/>
                </a:ext>
                <a:ext uri="{FF2B5EF4-FFF2-40B4-BE49-F238E27FC236}">
                  <a16:creationId xmlns:a16="http://schemas.microsoft.com/office/drawing/2014/main" id="{00000000-0008-0000-0200-0000F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406400</xdr:colOff>
          <xdr:row>38</xdr:row>
          <xdr:rowOff>6350</xdr:rowOff>
        </xdr:from>
        <xdr:to>
          <xdr:col>8</xdr:col>
          <xdr:colOff>755650</xdr:colOff>
          <xdr:row>38</xdr:row>
          <xdr:rowOff>184150</xdr:rowOff>
        </xdr:to>
        <xdr:sp macro="" textlink="">
          <xdr:nvSpPr>
            <xdr:cNvPr id="4338" name="Scroll Bar 242" hidden="1">
              <a:extLst>
                <a:ext uri="{63B3BB69-23CF-44E3-9099-C40C66FF867C}">
                  <a14:compatExt spid="_x0000_s4338"/>
                </a:ext>
                <a:ext uri="{FF2B5EF4-FFF2-40B4-BE49-F238E27FC236}">
                  <a16:creationId xmlns:a16="http://schemas.microsoft.com/office/drawing/2014/main" id="{00000000-0008-0000-0200-0000F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406400</xdr:colOff>
          <xdr:row>39</xdr:row>
          <xdr:rowOff>6350</xdr:rowOff>
        </xdr:from>
        <xdr:to>
          <xdr:col>8</xdr:col>
          <xdr:colOff>755650</xdr:colOff>
          <xdr:row>39</xdr:row>
          <xdr:rowOff>184150</xdr:rowOff>
        </xdr:to>
        <xdr:sp macro="" textlink="">
          <xdr:nvSpPr>
            <xdr:cNvPr id="4339" name="Scroll Bar 243" hidden="1">
              <a:extLst>
                <a:ext uri="{63B3BB69-23CF-44E3-9099-C40C66FF867C}">
                  <a14:compatExt spid="_x0000_s4339"/>
                </a:ext>
                <a:ext uri="{FF2B5EF4-FFF2-40B4-BE49-F238E27FC236}">
                  <a16:creationId xmlns:a16="http://schemas.microsoft.com/office/drawing/2014/main" id="{00000000-0008-0000-0200-0000F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406400</xdr:colOff>
          <xdr:row>39</xdr:row>
          <xdr:rowOff>6350</xdr:rowOff>
        </xdr:from>
        <xdr:to>
          <xdr:col>8</xdr:col>
          <xdr:colOff>755650</xdr:colOff>
          <xdr:row>39</xdr:row>
          <xdr:rowOff>184150</xdr:rowOff>
        </xdr:to>
        <xdr:sp macro="" textlink="">
          <xdr:nvSpPr>
            <xdr:cNvPr id="4340" name="Scroll Bar 244" hidden="1">
              <a:extLst>
                <a:ext uri="{63B3BB69-23CF-44E3-9099-C40C66FF867C}">
                  <a14:compatExt spid="_x0000_s4340"/>
                </a:ext>
                <a:ext uri="{FF2B5EF4-FFF2-40B4-BE49-F238E27FC236}">
                  <a16:creationId xmlns:a16="http://schemas.microsoft.com/office/drawing/2014/main" id="{00000000-0008-0000-0200-0000F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16</xdr:col>
      <xdr:colOff>323849</xdr:colOff>
      <xdr:row>3</xdr:row>
      <xdr:rowOff>119743</xdr:rowOff>
    </xdr:from>
    <xdr:to>
      <xdr:col>29</xdr:col>
      <xdr:colOff>535134</xdr:colOff>
      <xdr:row>16</xdr:row>
      <xdr:rowOff>17520</xdr:rowOff>
    </xdr:to>
    <xdr:grpSp>
      <xdr:nvGrpSpPr>
        <xdr:cNvPr id="246" name="Gruppieren 245">
          <a:extLst>
            <a:ext uri="{FF2B5EF4-FFF2-40B4-BE49-F238E27FC236}">
              <a16:creationId xmlns:a16="http://schemas.microsoft.com/office/drawing/2014/main" id="{00000000-0008-0000-0200-0000F6000000}"/>
            </a:ext>
          </a:extLst>
        </xdr:cNvPr>
        <xdr:cNvGrpSpPr/>
      </xdr:nvGrpSpPr>
      <xdr:grpSpPr>
        <a:xfrm>
          <a:off x="17541420" y="1181100"/>
          <a:ext cx="12475857" cy="3181634"/>
          <a:chOff x="16772163" y="1175657"/>
          <a:chExt cx="12240000" cy="3163492"/>
        </a:xfrm>
      </xdr:grpSpPr>
      <xdr:graphicFrame macro="">
        <xdr:nvGraphicFramePr>
          <xdr:cNvPr id="247" name="Diagramm 246">
            <a:extLst>
              <a:ext uri="{FF2B5EF4-FFF2-40B4-BE49-F238E27FC236}">
                <a16:creationId xmlns:a16="http://schemas.microsoft.com/office/drawing/2014/main" id="{00000000-0008-0000-0200-0000F7000000}"/>
              </a:ext>
            </a:extLst>
          </xdr:cNvPr>
          <xdr:cNvGraphicFramePr/>
        </xdr:nvGraphicFramePr>
        <xdr:xfrm>
          <a:off x="16772163" y="1175657"/>
          <a:ext cx="12240000" cy="3132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L7">
        <xdr:nvSpPr>
          <xdr:cNvPr id="248" name="Textfeld 1">
            <a:extLst>
              <a:ext uri="{FF2B5EF4-FFF2-40B4-BE49-F238E27FC236}">
                <a16:creationId xmlns:a16="http://schemas.microsoft.com/office/drawing/2014/main" id="{00000000-0008-0000-0200-0000F8000000}"/>
              </a:ext>
            </a:extLst>
          </xdr:cNvPr>
          <xdr:cNvSpPr txBox="1"/>
        </xdr:nvSpPr>
        <xdr:spPr>
          <a:xfrm>
            <a:off x="18433602" y="3799149"/>
            <a:ext cx="1368000" cy="540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ctr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B5CADA9F-831A-4A65-8481-3A2EB858A09A}" type="TxLink">
              <a:rPr lang="en-US" sz="1600" b="1" i="0" u="none" strike="noStrike">
                <a:solidFill>
                  <a:srgbClr val="000099"/>
                </a:solidFill>
                <a:latin typeface="Calibri"/>
              </a:rPr>
              <a:pPr algn="ctr"/>
              <a:t> </a:t>
            </a:fld>
            <a:endParaRPr lang="de-DE" sz="1600" b="1" i="0" u="none">
              <a:solidFill>
                <a:srgbClr val="000099"/>
              </a:solidFill>
            </a:endParaRPr>
          </a:p>
        </xdr:txBody>
      </xdr:sp>
      <xdr:sp macro="" textlink="L8">
        <xdr:nvSpPr>
          <xdr:cNvPr id="249" name="Textfeld 1">
            <a:extLst>
              <a:ext uri="{FF2B5EF4-FFF2-40B4-BE49-F238E27FC236}">
                <a16:creationId xmlns:a16="http://schemas.microsoft.com/office/drawing/2014/main" id="{00000000-0008-0000-0200-0000F9000000}"/>
              </a:ext>
            </a:extLst>
          </xdr:cNvPr>
          <xdr:cNvSpPr txBox="1"/>
        </xdr:nvSpPr>
        <xdr:spPr>
          <a:xfrm>
            <a:off x="19733084" y="3799149"/>
            <a:ext cx="1368000" cy="540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ctr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F63E0E81-0AF9-4AB8-B995-E04AAF9E6083}" type="TxLink">
              <a:rPr lang="en-US" sz="1600" b="1" i="0" u="none" strike="noStrike">
                <a:solidFill>
                  <a:srgbClr val="000099"/>
                </a:solidFill>
                <a:latin typeface="Calibri"/>
              </a:rPr>
              <a:pPr algn="ctr"/>
              <a:t> </a:t>
            </a:fld>
            <a:endParaRPr lang="de-DE" sz="1600" b="1" i="0" u="none">
              <a:solidFill>
                <a:srgbClr val="000099"/>
              </a:solidFill>
            </a:endParaRPr>
          </a:p>
        </xdr:txBody>
      </xdr:sp>
      <xdr:sp macro="" textlink="L9">
        <xdr:nvSpPr>
          <xdr:cNvPr id="250" name="Textfeld 1">
            <a:extLst>
              <a:ext uri="{FF2B5EF4-FFF2-40B4-BE49-F238E27FC236}">
                <a16:creationId xmlns:a16="http://schemas.microsoft.com/office/drawing/2014/main" id="{00000000-0008-0000-0200-0000FA000000}"/>
              </a:ext>
            </a:extLst>
          </xdr:cNvPr>
          <xdr:cNvSpPr txBox="1"/>
        </xdr:nvSpPr>
        <xdr:spPr>
          <a:xfrm>
            <a:off x="21032566" y="3799149"/>
            <a:ext cx="1368000" cy="540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ctr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D72A871B-015C-4B1C-92D8-B4A7125F46A7}" type="TxLink">
              <a:rPr lang="en-US" sz="1600" b="1" i="0" u="none" strike="noStrike">
                <a:solidFill>
                  <a:srgbClr val="000099"/>
                </a:solidFill>
                <a:latin typeface="Calibri"/>
              </a:rPr>
              <a:pPr algn="ctr"/>
              <a:t> </a:t>
            </a:fld>
            <a:endParaRPr lang="de-DE" sz="1600" b="1" i="0" u="none">
              <a:solidFill>
                <a:srgbClr val="000099"/>
              </a:solidFill>
            </a:endParaRPr>
          </a:p>
        </xdr:txBody>
      </xdr:sp>
      <xdr:sp macro="" textlink="L10">
        <xdr:nvSpPr>
          <xdr:cNvPr id="251" name="Textfeld 1">
            <a:extLst>
              <a:ext uri="{FF2B5EF4-FFF2-40B4-BE49-F238E27FC236}">
                <a16:creationId xmlns:a16="http://schemas.microsoft.com/office/drawing/2014/main" id="{00000000-0008-0000-0200-0000FB000000}"/>
              </a:ext>
            </a:extLst>
          </xdr:cNvPr>
          <xdr:cNvSpPr txBox="1"/>
        </xdr:nvSpPr>
        <xdr:spPr>
          <a:xfrm>
            <a:off x="22332048" y="3799149"/>
            <a:ext cx="1368000" cy="540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ctr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A6A8A956-9DC0-4D84-A4B2-8BB5698DA2FA}" type="TxLink">
              <a:rPr lang="en-US" sz="1600" b="1" i="0" u="none" strike="noStrike">
                <a:solidFill>
                  <a:srgbClr val="000099"/>
                </a:solidFill>
                <a:latin typeface="Calibri"/>
              </a:rPr>
              <a:pPr algn="ctr"/>
              <a:t> </a:t>
            </a:fld>
            <a:endParaRPr lang="de-DE" sz="1600" b="1" i="0" u="none">
              <a:solidFill>
                <a:srgbClr val="000099"/>
              </a:solidFill>
            </a:endParaRPr>
          </a:p>
        </xdr:txBody>
      </xdr:sp>
      <xdr:sp macro="" textlink="L11">
        <xdr:nvSpPr>
          <xdr:cNvPr id="252" name="Textfeld 1">
            <a:extLst>
              <a:ext uri="{FF2B5EF4-FFF2-40B4-BE49-F238E27FC236}">
                <a16:creationId xmlns:a16="http://schemas.microsoft.com/office/drawing/2014/main" id="{00000000-0008-0000-0200-0000FC000000}"/>
              </a:ext>
            </a:extLst>
          </xdr:cNvPr>
          <xdr:cNvSpPr txBox="1"/>
        </xdr:nvSpPr>
        <xdr:spPr>
          <a:xfrm>
            <a:off x="23631530" y="3799149"/>
            <a:ext cx="1368000" cy="540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ctr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7005F68A-82C8-4528-834B-AA01A69283BA}" type="TxLink">
              <a:rPr lang="en-US" sz="1600" b="1" i="0" u="none" strike="noStrike">
                <a:solidFill>
                  <a:srgbClr val="000099"/>
                </a:solidFill>
                <a:latin typeface="Calibri"/>
              </a:rPr>
              <a:pPr algn="ctr"/>
              <a:t> </a:t>
            </a:fld>
            <a:endParaRPr lang="de-DE" sz="1600" b="1" i="0" u="none">
              <a:solidFill>
                <a:srgbClr val="000099"/>
              </a:solidFill>
            </a:endParaRPr>
          </a:p>
        </xdr:txBody>
      </xdr:sp>
      <xdr:sp macro="" textlink="L12">
        <xdr:nvSpPr>
          <xdr:cNvPr id="253" name="Textfeld 1">
            <a:extLst>
              <a:ext uri="{FF2B5EF4-FFF2-40B4-BE49-F238E27FC236}">
                <a16:creationId xmlns:a16="http://schemas.microsoft.com/office/drawing/2014/main" id="{00000000-0008-0000-0200-0000FD000000}"/>
              </a:ext>
            </a:extLst>
          </xdr:cNvPr>
          <xdr:cNvSpPr txBox="1"/>
        </xdr:nvSpPr>
        <xdr:spPr>
          <a:xfrm>
            <a:off x="24931012" y="3799149"/>
            <a:ext cx="1368000" cy="540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ctr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7C6C9023-9B6A-40D4-8C5C-5E7FFD166758}" type="TxLink">
              <a:rPr lang="en-US" sz="1600" b="1" i="0" u="none" strike="noStrike">
                <a:solidFill>
                  <a:srgbClr val="000099"/>
                </a:solidFill>
                <a:latin typeface="Calibri"/>
              </a:rPr>
              <a:pPr algn="ctr"/>
              <a:t> </a:t>
            </a:fld>
            <a:endParaRPr lang="de-DE" sz="1600" b="1" i="0" u="none">
              <a:solidFill>
                <a:srgbClr val="000099"/>
              </a:solidFill>
            </a:endParaRPr>
          </a:p>
        </xdr:txBody>
      </xdr:sp>
      <xdr:sp macro="" textlink="L13">
        <xdr:nvSpPr>
          <xdr:cNvPr id="254" name="Textfeld 1">
            <a:extLst>
              <a:ext uri="{FF2B5EF4-FFF2-40B4-BE49-F238E27FC236}">
                <a16:creationId xmlns:a16="http://schemas.microsoft.com/office/drawing/2014/main" id="{00000000-0008-0000-0200-0000FE000000}"/>
              </a:ext>
            </a:extLst>
          </xdr:cNvPr>
          <xdr:cNvSpPr txBox="1"/>
        </xdr:nvSpPr>
        <xdr:spPr>
          <a:xfrm>
            <a:off x="26230494" y="3799149"/>
            <a:ext cx="1368000" cy="540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ctr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62B676A4-DD78-4E99-A03F-4C56C76B7813}" type="TxLink">
              <a:rPr lang="en-US" sz="1600" b="1" i="0" u="none" strike="noStrike">
                <a:solidFill>
                  <a:srgbClr val="000099"/>
                </a:solidFill>
                <a:latin typeface="Calibri"/>
              </a:rPr>
              <a:pPr algn="ctr"/>
              <a:t> </a:t>
            </a:fld>
            <a:endParaRPr lang="de-DE" sz="1600" b="1" i="0" u="none">
              <a:solidFill>
                <a:srgbClr val="000099"/>
              </a:solidFill>
            </a:endParaRPr>
          </a:p>
        </xdr:txBody>
      </xdr:sp>
      <xdr:sp macro="" textlink="L14">
        <xdr:nvSpPr>
          <xdr:cNvPr id="255" name="Textfeld 1">
            <a:extLst>
              <a:ext uri="{FF2B5EF4-FFF2-40B4-BE49-F238E27FC236}">
                <a16:creationId xmlns:a16="http://schemas.microsoft.com/office/drawing/2014/main" id="{00000000-0008-0000-0200-0000FF000000}"/>
              </a:ext>
            </a:extLst>
          </xdr:cNvPr>
          <xdr:cNvSpPr txBox="1"/>
        </xdr:nvSpPr>
        <xdr:spPr>
          <a:xfrm>
            <a:off x="27529977" y="3799149"/>
            <a:ext cx="1368000" cy="540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ctr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9AF66EF4-8B17-487A-88F7-39FE9C7F7649}" type="TxLink">
              <a:rPr lang="en-US" sz="1600" b="1" i="0" u="none" strike="noStrike">
                <a:solidFill>
                  <a:srgbClr val="000099"/>
                </a:solidFill>
                <a:latin typeface="Calibri"/>
              </a:rPr>
              <a:pPr algn="ctr"/>
              <a:t> </a:t>
            </a:fld>
            <a:endParaRPr lang="de-DE" sz="1600" b="1" i="0" u="none">
              <a:solidFill>
                <a:srgbClr val="000099"/>
              </a:solidFill>
            </a:endParaRPr>
          </a:p>
        </xdr:txBody>
      </xdr:sp>
      <xdr:sp macro="" textlink="L6">
        <xdr:nvSpPr>
          <xdr:cNvPr id="256" name="Textfeld 1">
            <a:extLst>
              <a:ext uri="{FF2B5EF4-FFF2-40B4-BE49-F238E27FC236}">
                <a16:creationId xmlns:a16="http://schemas.microsoft.com/office/drawing/2014/main" id="{00000000-0008-0000-0200-000000010000}"/>
              </a:ext>
            </a:extLst>
          </xdr:cNvPr>
          <xdr:cNvSpPr txBox="1">
            <a:spLocks/>
          </xdr:cNvSpPr>
        </xdr:nvSpPr>
        <xdr:spPr>
          <a:xfrm>
            <a:off x="17134119" y="3799149"/>
            <a:ext cx="1368001" cy="540000"/>
          </a:xfrm>
          <a:prstGeom prst="rect">
            <a:avLst/>
          </a:prstGeom>
          <a:noFill/>
        </xdr:spPr>
        <xdr:txBody>
          <a:bodyPr vertOverflow="clip" horzOverflow="clip" wrap="square" lIns="72000" tIns="0" rIns="72000" bIns="0" rtlCol="0" anchor="ctr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CDF4C4A6-7B23-4D82-8656-E7DD76088BD4}" type="TxLink">
              <a:rPr lang="en-US" sz="1600" b="1" i="0" u="none" strike="noStrike">
                <a:solidFill>
                  <a:srgbClr val="000099"/>
                </a:solidFill>
                <a:latin typeface="Calibri"/>
              </a:rPr>
              <a:pPr algn="ctr"/>
              <a:t> </a:t>
            </a:fld>
            <a:endParaRPr lang="de-DE" sz="1600" b="1" i="0" u="none">
              <a:solidFill>
                <a:srgbClr val="000099"/>
              </a:solidFill>
            </a:endParaRPr>
          </a:p>
        </xdr:txBody>
      </xdr:sp>
      <xdr:sp macro="" textlink="P7">
        <xdr:nvSpPr>
          <xdr:cNvPr id="257" name="Textfeld 1">
            <a:extLst>
              <a:ext uri="{FF2B5EF4-FFF2-40B4-BE49-F238E27FC236}">
                <a16:creationId xmlns:a16="http://schemas.microsoft.com/office/drawing/2014/main" id="{00000000-0008-0000-0200-000001010000}"/>
              </a:ext>
            </a:extLst>
          </xdr:cNvPr>
          <xdr:cNvSpPr txBox="1"/>
        </xdr:nvSpPr>
        <xdr:spPr>
          <a:xfrm>
            <a:off x="18854056" y="1191985"/>
            <a:ext cx="540000" cy="216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t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9CED8161-8326-4E66-A758-DD5FBA4433FB}" type="TxLink">
              <a:rPr lang="en-US" sz="1400" b="1" i="0" u="none" strike="noStrike">
                <a:solidFill>
                  <a:srgbClr val="00B050"/>
                </a:solidFill>
                <a:latin typeface="Calibri"/>
              </a:rPr>
              <a:pPr algn="ctr"/>
              <a:t>10%</a:t>
            </a:fld>
            <a:endParaRPr lang="de-DE" sz="1400" b="1" i="0" u="sng">
              <a:solidFill>
                <a:srgbClr val="00B050"/>
              </a:solidFill>
            </a:endParaRPr>
          </a:p>
        </xdr:txBody>
      </xdr:sp>
      <xdr:sp macro="" textlink="P8">
        <xdr:nvSpPr>
          <xdr:cNvPr id="258" name="Textfeld 1">
            <a:extLst>
              <a:ext uri="{FF2B5EF4-FFF2-40B4-BE49-F238E27FC236}">
                <a16:creationId xmlns:a16="http://schemas.microsoft.com/office/drawing/2014/main" id="{00000000-0008-0000-0200-000002010000}"/>
              </a:ext>
            </a:extLst>
          </xdr:cNvPr>
          <xdr:cNvSpPr txBox="1"/>
        </xdr:nvSpPr>
        <xdr:spPr>
          <a:xfrm>
            <a:off x="20149456" y="1191985"/>
            <a:ext cx="540000" cy="216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t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23B42436-C429-438D-8CC5-B94BC37D556F}" type="TxLink">
              <a:rPr lang="en-US" sz="1400" b="1" i="0" u="none" strike="noStrike">
                <a:solidFill>
                  <a:srgbClr val="00B050"/>
                </a:solidFill>
                <a:latin typeface="Calibri"/>
              </a:rPr>
              <a:pPr algn="ctr"/>
              <a:t>10%</a:t>
            </a:fld>
            <a:endParaRPr lang="de-DE" sz="1400" b="1" i="0" u="sng">
              <a:solidFill>
                <a:srgbClr val="00B050"/>
              </a:solidFill>
            </a:endParaRPr>
          </a:p>
        </xdr:txBody>
      </xdr:sp>
      <xdr:sp macro="" textlink="P9">
        <xdr:nvSpPr>
          <xdr:cNvPr id="259" name="Textfeld 1">
            <a:extLst>
              <a:ext uri="{FF2B5EF4-FFF2-40B4-BE49-F238E27FC236}">
                <a16:creationId xmlns:a16="http://schemas.microsoft.com/office/drawing/2014/main" id="{00000000-0008-0000-0200-000003010000}"/>
              </a:ext>
            </a:extLst>
          </xdr:cNvPr>
          <xdr:cNvSpPr txBox="1"/>
        </xdr:nvSpPr>
        <xdr:spPr>
          <a:xfrm>
            <a:off x="21444856" y="1191985"/>
            <a:ext cx="540000" cy="216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t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0D30FE53-7965-4C00-992C-51F466DAC0B8}" type="TxLink">
              <a:rPr lang="en-US" sz="1400" b="1" i="0" u="none" strike="noStrike">
                <a:solidFill>
                  <a:srgbClr val="00B050"/>
                </a:solidFill>
                <a:latin typeface="Calibri"/>
              </a:rPr>
              <a:pPr algn="ctr"/>
              <a:t>10%</a:t>
            </a:fld>
            <a:endParaRPr lang="de-DE" sz="1400" b="1" i="0" u="sng">
              <a:solidFill>
                <a:srgbClr val="00B050"/>
              </a:solidFill>
            </a:endParaRPr>
          </a:p>
        </xdr:txBody>
      </xdr:sp>
      <xdr:sp macro="" textlink="P10">
        <xdr:nvSpPr>
          <xdr:cNvPr id="260" name="Textfeld 1">
            <a:extLst>
              <a:ext uri="{FF2B5EF4-FFF2-40B4-BE49-F238E27FC236}">
                <a16:creationId xmlns:a16="http://schemas.microsoft.com/office/drawing/2014/main" id="{00000000-0008-0000-0200-000004010000}"/>
              </a:ext>
            </a:extLst>
          </xdr:cNvPr>
          <xdr:cNvSpPr txBox="1"/>
        </xdr:nvSpPr>
        <xdr:spPr>
          <a:xfrm>
            <a:off x="22740256" y="1191985"/>
            <a:ext cx="540000" cy="216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t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C13DD133-7513-4B55-A39A-DB80B208528B}" type="TxLink">
              <a:rPr lang="en-US" sz="1400" b="1" i="0" u="none" strike="noStrike">
                <a:solidFill>
                  <a:srgbClr val="00B050"/>
                </a:solidFill>
                <a:latin typeface="Calibri"/>
              </a:rPr>
              <a:pPr algn="ctr"/>
              <a:t>10%</a:t>
            </a:fld>
            <a:endParaRPr lang="de-DE" sz="1400" b="1" i="0" u="sng">
              <a:solidFill>
                <a:srgbClr val="00B050"/>
              </a:solidFill>
            </a:endParaRPr>
          </a:p>
        </xdr:txBody>
      </xdr:sp>
      <xdr:sp macro="" textlink="P11">
        <xdr:nvSpPr>
          <xdr:cNvPr id="261" name="Textfeld 1">
            <a:extLst>
              <a:ext uri="{FF2B5EF4-FFF2-40B4-BE49-F238E27FC236}">
                <a16:creationId xmlns:a16="http://schemas.microsoft.com/office/drawing/2014/main" id="{00000000-0008-0000-0200-000005010000}"/>
              </a:ext>
            </a:extLst>
          </xdr:cNvPr>
          <xdr:cNvSpPr txBox="1"/>
        </xdr:nvSpPr>
        <xdr:spPr>
          <a:xfrm>
            <a:off x="24035656" y="1191985"/>
            <a:ext cx="540000" cy="216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t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0C5D3D28-677D-4131-A8CE-2C37FDD74694}" type="TxLink">
              <a:rPr lang="en-US" sz="1400" b="1" i="0" u="none" strike="noStrike">
                <a:solidFill>
                  <a:srgbClr val="00B050"/>
                </a:solidFill>
                <a:latin typeface="Calibri"/>
              </a:rPr>
              <a:pPr algn="ctr"/>
              <a:t>10%</a:t>
            </a:fld>
            <a:endParaRPr lang="de-DE" sz="1400" b="1" i="0" u="sng">
              <a:solidFill>
                <a:srgbClr val="00B050"/>
              </a:solidFill>
            </a:endParaRPr>
          </a:p>
        </xdr:txBody>
      </xdr:sp>
      <xdr:sp macro="" textlink="P12">
        <xdr:nvSpPr>
          <xdr:cNvPr id="262" name="Textfeld 1">
            <a:extLst>
              <a:ext uri="{FF2B5EF4-FFF2-40B4-BE49-F238E27FC236}">
                <a16:creationId xmlns:a16="http://schemas.microsoft.com/office/drawing/2014/main" id="{00000000-0008-0000-0200-000006010000}"/>
              </a:ext>
            </a:extLst>
          </xdr:cNvPr>
          <xdr:cNvSpPr txBox="1"/>
        </xdr:nvSpPr>
        <xdr:spPr>
          <a:xfrm>
            <a:off x="25331056" y="1191985"/>
            <a:ext cx="540000" cy="216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t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DD76FD9A-6C03-4C76-AF81-8D58694F1B38}" type="TxLink">
              <a:rPr lang="en-US" sz="1400" b="1" i="0" u="none" strike="noStrike">
                <a:solidFill>
                  <a:srgbClr val="00B050"/>
                </a:solidFill>
                <a:latin typeface="Calibri"/>
              </a:rPr>
              <a:pPr algn="ctr"/>
              <a:t> </a:t>
            </a:fld>
            <a:endParaRPr lang="de-DE" sz="1400" b="1" i="0" u="sng">
              <a:solidFill>
                <a:srgbClr val="00B050"/>
              </a:solidFill>
            </a:endParaRPr>
          </a:p>
        </xdr:txBody>
      </xdr:sp>
      <xdr:sp macro="" textlink="P13">
        <xdr:nvSpPr>
          <xdr:cNvPr id="263" name="Textfeld 1">
            <a:extLst>
              <a:ext uri="{FF2B5EF4-FFF2-40B4-BE49-F238E27FC236}">
                <a16:creationId xmlns:a16="http://schemas.microsoft.com/office/drawing/2014/main" id="{00000000-0008-0000-0200-000007010000}"/>
              </a:ext>
            </a:extLst>
          </xdr:cNvPr>
          <xdr:cNvSpPr txBox="1"/>
        </xdr:nvSpPr>
        <xdr:spPr>
          <a:xfrm>
            <a:off x="26626456" y="1191985"/>
            <a:ext cx="540000" cy="216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t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2CB6A06E-7DA1-4502-A458-4DD75A45B867}" type="TxLink">
              <a:rPr lang="en-US" sz="1400" b="1" i="0" u="none" strike="noStrike">
                <a:solidFill>
                  <a:srgbClr val="00B050"/>
                </a:solidFill>
                <a:latin typeface="Calibri"/>
              </a:rPr>
              <a:pPr algn="ctr"/>
              <a:t> </a:t>
            </a:fld>
            <a:endParaRPr lang="de-DE" sz="1400" b="1" i="0" u="sng">
              <a:solidFill>
                <a:srgbClr val="00B050"/>
              </a:solidFill>
            </a:endParaRPr>
          </a:p>
        </xdr:txBody>
      </xdr:sp>
      <xdr:sp macro="" textlink="P14">
        <xdr:nvSpPr>
          <xdr:cNvPr id="264" name="Textfeld 1">
            <a:extLst>
              <a:ext uri="{FF2B5EF4-FFF2-40B4-BE49-F238E27FC236}">
                <a16:creationId xmlns:a16="http://schemas.microsoft.com/office/drawing/2014/main" id="{00000000-0008-0000-0200-000008010000}"/>
              </a:ext>
            </a:extLst>
          </xdr:cNvPr>
          <xdr:cNvSpPr txBox="1"/>
        </xdr:nvSpPr>
        <xdr:spPr>
          <a:xfrm>
            <a:off x="27921859" y="1191985"/>
            <a:ext cx="540000" cy="216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t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CE7E0ED5-0E99-42BC-B688-449213114507}" type="TxLink">
              <a:rPr lang="en-US" sz="1400" b="1" i="0" u="none" strike="noStrike">
                <a:solidFill>
                  <a:srgbClr val="00B050"/>
                </a:solidFill>
                <a:latin typeface="Calibri"/>
              </a:rPr>
              <a:pPr algn="ctr"/>
              <a:t> </a:t>
            </a:fld>
            <a:endParaRPr lang="de-DE" sz="1400" b="1" i="0" u="sng">
              <a:solidFill>
                <a:srgbClr val="00B050"/>
              </a:solidFill>
            </a:endParaRPr>
          </a:p>
        </xdr:txBody>
      </xdr:sp>
      <xdr:sp macro="" textlink="P6">
        <xdr:nvSpPr>
          <xdr:cNvPr id="265" name="Textfeld 1">
            <a:extLst>
              <a:ext uri="{FF2B5EF4-FFF2-40B4-BE49-F238E27FC236}">
                <a16:creationId xmlns:a16="http://schemas.microsoft.com/office/drawing/2014/main" id="{00000000-0008-0000-0200-000009010000}"/>
              </a:ext>
            </a:extLst>
          </xdr:cNvPr>
          <xdr:cNvSpPr txBox="1">
            <a:spLocks/>
          </xdr:cNvSpPr>
        </xdr:nvSpPr>
        <xdr:spPr>
          <a:xfrm>
            <a:off x="17558656" y="1191985"/>
            <a:ext cx="540000" cy="216000"/>
          </a:xfrm>
          <a:prstGeom prst="rect">
            <a:avLst/>
          </a:prstGeom>
          <a:noFill/>
        </xdr:spPr>
        <xdr:txBody>
          <a:bodyPr vertOverflow="clip" horzOverflow="clip" wrap="square" lIns="72000" tIns="0" rIns="72000" bIns="0" rtlCol="0" anchor="t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5D835EB5-317C-4F83-80E2-EC3E9A172D03}" type="TxLink">
              <a:rPr lang="en-US" sz="1400" b="1" i="0" u="none" strike="noStrike">
                <a:solidFill>
                  <a:srgbClr val="00B050"/>
                </a:solidFill>
                <a:latin typeface="Calibri"/>
              </a:rPr>
              <a:pPr algn="ctr"/>
              <a:t>10%</a:t>
            </a:fld>
            <a:endParaRPr lang="de-DE" sz="1400" b="1" i="0" u="sng">
              <a:solidFill>
                <a:srgbClr val="00B050"/>
              </a:solidFill>
            </a:endParaRPr>
          </a:p>
        </xdr:txBody>
      </xdr:sp>
    </xdr:grpSp>
    <xdr:clientData/>
  </xdr:twoCellAnchor>
  <xdr:twoCellAnchor>
    <xdr:from>
      <xdr:col>16</xdr:col>
      <xdr:colOff>323849</xdr:colOff>
      <xdr:row>15</xdr:row>
      <xdr:rowOff>185510</xdr:rowOff>
    </xdr:from>
    <xdr:to>
      <xdr:col>29</xdr:col>
      <xdr:colOff>535134</xdr:colOff>
      <xdr:row>29</xdr:row>
      <xdr:rowOff>50141</xdr:rowOff>
    </xdr:to>
    <xdr:grpSp>
      <xdr:nvGrpSpPr>
        <xdr:cNvPr id="266" name="Gruppieren 265">
          <a:extLst>
            <a:ext uri="{FF2B5EF4-FFF2-40B4-BE49-F238E27FC236}">
              <a16:creationId xmlns:a16="http://schemas.microsoft.com/office/drawing/2014/main" id="{00000000-0008-0000-0200-00000A010000}"/>
            </a:ext>
          </a:extLst>
        </xdr:cNvPr>
        <xdr:cNvGrpSpPr/>
      </xdr:nvGrpSpPr>
      <xdr:grpSpPr>
        <a:xfrm>
          <a:off x="17541420" y="4340224"/>
          <a:ext cx="12475857" cy="3211988"/>
          <a:chOff x="16772163" y="4311196"/>
          <a:chExt cx="12240000" cy="3184774"/>
        </a:xfrm>
      </xdr:grpSpPr>
      <xdr:graphicFrame macro="">
        <xdr:nvGraphicFramePr>
          <xdr:cNvPr id="267" name="Diagramm 266">
            <a:extLst>
              <a:ext uri="{FF2B5EF4-FFF2-40B4-BE49-F238E27FC236}">
                <a16:creationId xmlns:a16="http://schemas.microsoft.com/office/drawing/2014/main" id="{00000000-0008-0000-0200-00000B010000}"/>
              </a:ext>
            </a:extLst>
          </xdr:cNvPr>
          <xdr:cNvGraphicFramePr>
            <a:graphicFrameLocks/>
          </xdr:cNvGraphicFramePr>
        </xdr:nvGraphicFramePr>
        <xdr:xfrm>
          <a:off x="16772163" y="4311196"/>
          <a:ext cx="12240000" cy="3132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P7">
        <xdr:nvSpPr>
          <xdr:cNvPr id="268" name="Textfeld 1">
            <a:extLst>
              <a:ext uri="{FF2B5EF4-FFF2-40B4-BE49-F238E27FC236}">
                <a16:creationId xmlns:a16="http://schemas.microsoft.com/office/drawing/2014/main" id="{00000000-0008-0000-0200-00000C010000}"/>
              </a:ext>
            </a:extLst>
          </xdr:cNvPr>
          <xdr:cNvSpPr txBox="1"/>
        </xdr:nvSpPr>
        <xdr:spPr>
          <a:xfrm>
            <a:off x="18843171" y="4332514"/>
            <a:ext cx="540000" cy="216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t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9CED8161-8326-4E66-A758-DD5FBA4433FB}" type="TxLink">
              <a:rPr lang="en-US" sz="1400" b="1" i="0" u="none" strike="noStrike">
                <a:solidFill>
                  <a:srgbClr val="00B050"/>
                </a:solidFill>
                <a:latin typeface="Calibri"/>
              </a:rPr>
              <a:pPr algn="ctr"/>
              <a:t>10%</a:t>
            </a:fld>
            <a:endParaRPr lang="de-DE" sz="1400" b="1" i="0" u="sng">
              <a:solidFill>
                <a:srgbClr val="00B050"/>
              </a:solidFill>
            </a:endParaRPr>
          </a:p>
        </xdr:txBody>
      </xdr:sp>
      <xdr:sp macro="" textlink="P8">
        <xdr:nvSpPr>
          <xdr:cNvPr id="269" name="Textfeld 1">
            <a:extLst>
              <a:ext uri="{FF2B5EF4-FFF2-40B4-BE49-F238E27FC236}">
                <a16:creationId xmlns:a16="http://schemas.microsoft.com/office/drawing/2014/main" id="{00000000-0008-0000-0200-00000D010000}"/>
              </a:ext>
            </a:extLst>
          </xdr:cNvPr>
          <xdr:cNvSpPr txBox="1"/>
        </xdr:nvSpPr>
        <xdr:spPr>
          <a:xfrm>
            <a:off x="20138571" y="4332514"/>
            <a:ext cx="540000" cy="216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t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23B42436-C429-438D-8CC5-B94BC37D556F}" type="TxLink">
              <a:rPr lang="en-US" sz="1400" b="1" i="0" u="none" strike="noStrike">
                <a:solidFill>
                  <a:srgbClr val="00B050"/>
                </a:solidFill>
                <a:latin typeface="Calibri"/>
              </a:rPr>
              <a:pPr algn="ctr"/>
              <a:t>10%</a:t>
            </a:fld>
            <a:endParaRPr lang="de-DE" sz="1400" b="1" i="0" u="sng">
              <a:solidFill>
                <a:srgbClr val="00B050"/>
              </a:solidFill>
            </a:endParaRPr>
          </a:p>
        </xdr:txBody>
      </xdr:sp>
      <xdr:sp macro="" textlink="P9">
        <xdr:nvSpPr>
          <xdr:cNvPr id="270" name="Textfeld 1">
            <a:extLst>
              <a:ext uri="{FF2B5EF4-FFF2-40B4-BE49-F238E27FC236}">
                <a16:creationId xmlns:a16="http://schemas.microsoft.com/office/drawing/2014/main" id="{00000000-0008-0000-0200-00000E010000}"/>
              </a:ext>
            </a:extLst>
          </xdr:cNvPr>
          <xdr:cNvSpPr txBox="1"/>
        </xdr:nvSpPr>
        <xdr:spPr>
          <a:xfrm>
            <a:off x="21433971" y="4332514"/>
            <a:ext cx="540000" cy="216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t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0D30FE53-7965-4C00-992C-51F466DAC0B8}" type="TxLink">
              <a:rPr lang="en-US" sz="1400" b="1" i="0" u="none" strike="noStrike">
                <a:solidFill>
                  <a:srgbClr val="00B050"/>
                </a:solidFill>
                <a:latin typeface="Calibri"/>
              </a:rPr>
              <a:pPr algn="ctr"/>
              <a:t>10%</a:t>
            </a:fld>
            <a:endParaRPr lang="de-DE" sz="1400" b="1" i="0" u="sng">
              <a:solidFill>
                <a:srgbClr val="00B050"/>
              </a:solidFill>
            </a:endParaRPr>
          </a:p>
        </xdr:txBody>
      </xdr:sp>
      <xdr:sp macro="" textlink="P10">
        <xdr:nvSpPr>
          <xdr:cNvPr id="271" name="Textfeld 1">
            <a:extLst>
              <a:ext uri="{FF2B5EF4-FFF2-40B4-BE49-F238E27FC236}">
                <a16:creationId xmlns:a16="http://schemas.microsoft.com/office/drawing/2014/main" id="{00000000-0008-0000-0200-00000F010000}"/>
              </a:ext>
            </a:extLst>
          </xdr:cNvPr>
          <xdr:cNvSpPr txBox="1"/>
        </xdr:nvSpPr>
        <xdr:spPr>
          <a:xfrm>
            <a:off x="22729371" y="4332514"/>
            <a:ext cx="540000" cy="216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t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C13DD133-7513-4B55-A39A-DB80B208528B}" type="TxLink">
              <a:rPr lang="en-US" sz="1400" b="1" i="0" u="none" strike="noStrike">
                <a:solidFill>
                  <a:srgbClr val="00B050"/>
                </a:solidFill>
                <a:latin typeface="Calibri"/>
              </a:rPr>
              <a:pPr algn="ctr"/>
              <a:t>10%</a:t>
            </a:fld>
            <a:endParaRPr lang="de-DE" sz="1400" b="1" i="0" u="sng">
              <a:solidFill>
                <a:srgbClr val="00B050"/>
              </a:solidFill>
            </a:endParaRPr>
          </a:p>
        </xdr:txBody>
      </xdr:sp>
      <xdr:sp macro="" textlink="P11">
        <xdr:nvSpPr>
          <xdr:cNvPr id="272" name="Textfeld 1">
            <a:extLst>
              <a:ext uri="{FF2B5EF4-FFF2-40B4-BE49-F238E27FC236}">
                <a16:creationId xmlns:a16="http://schemas.microsoft.com/office/drawing/2014/main" id="{00000000-0008-0000-0200-000010010000}"/>
              </a:ext>
            </a:extLst>
          </xdr:cNvPr>
          <xdr:cNvSpPr txBox="1"/>
        </xdr:nvSpPr>
        <xdr:spPr>
          <a:xfrm>
            <a:off x="24024771" y="4332514"/>
            <a:ext cx="540000" cy="216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t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0C5D3D28-677D-4131-A8CE-2C37FDD74694}" type="TxLink">
              <a:rPr lang="en-US" sz="1400" b="1" i="0" u="none" strike="noStrike">
                <a:solidFill>
                  <a:srgbClr val="00B050"/>
                </a:solidFill>
                <a:latin typeface="Calibri"/>
              </a:rPr>
              <a:pPr algn="ctr"/>
              <a:t>10%</a:t>
            </a:fld>
            <a:endParaRPr lang="de-DE" sz="1400" b="1" i="0" u="sng">
              <a:solidFill>
                <a:srgbClr val="00B050"/>
              </a:solidFill>
            </a:endParaRPr>
          </a:p>
        </xdr:txBody>
      </xdr:sp>
      <xdr:sp macro="" textlink="P12">
        <xdr:nvSpPr>
          <xdr:cNvPr id="273" name="Textfeld 1">
            <a:extLst>
              <a:ext uri="{FF2B5EF4-FFF2-40B4-BE49-F238E27FC236}">
                <a16:creationId xmlns:a16="http://schemas.microsoft.com/office/drawing/2014/main" id="{00000000-0008-0000-0200-000011010000}"/>
              </a:ext>
            </a:extLst>
          </xdr:cNvPr>
          <xdr:cNvSpPr txBox="1"/>
        </xdr:nvSpPr>
        <xdr:spPr>
          <a:xfrm>
            <a:off x="25320171" y="4332514"/>
            <a:ext cx="540000" cy="216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t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DD76FD9A-6C03-4C76-AF81-8D58694F1B38}" type="TxLink">
              <a:rPr lang="en-US" sz="1400" b="1" i="0" u="none" strike="noStrike">
                <a:solidFill>
                  <a:srgbClr val="00B050"/>
                </a:solidFill>
                <a:latin typeface="Calibri"/>
              </a:rPr>
              <a:pPr algn="ctr"/>
              <a:t> </a:t>
            </a:fld>
            <a:endParaRPr lang="de-DE" sz="1400" b="1" i="0" u="sng">
              <a:solidFill>
                <a:srgbClr val="00B050"/>
              </a:solidFill>
            </a:endParaRPr>
          </a:p>
        </xdr:txBody>
      </xdr:sp>
      <xdr:sp macro="" textlink="P13">
        <xdr:nvSpPr>
          <xdr:cNvPr id="274" name="Textfeld 1">
            <a:extLst>
              <a:ext uri="{FF2B5EF4-FFF2-40B4-BE49-F238E27FC236}">
                <a16:creationId xmlns:a16="http://schemas.microsoft.com/office/drawing/2014/main" id="{00000000-0008-0000-0200-000012010000}"/>
              </a:ext>
            </a:extLst>
          </xdr:cNvPr>
          <xdr:cNvSpPr txBox="1"/>
        </xdr:nvSpPr>
        <xdr:spPr>
          <a:xfrm>
            <a:off x="26615571" y="4332514"/>
            <a:ext cx="540000" cy="216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t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2CB6A06E-7DA1-4502-A458-4DD75A45B867}" type="TxLink">
              <a:rPr lang="en-US" sz="1400" b="1" i="0" u="none" strike="noStrike">
                <a:solidFill>
                  <a:srgbClr val="00B050"/>
                </a:solidFill>
                <a:latin typeface="Calibri"/>
              </a:rPr>
              <a:pPr algn="ctr"/>
              <a:t> </a:t>
            </a:fld>
            <a:endParaRPr lang="de-DE" sz="1400" b="1" i="0" u="sng">
              <a:solidFill>
                <a:srgbClr val="00B050"/>
              </a:solidFill>
            </a:endParaRPr>
          </a:p>
        </xdr:txBody>
      </xdr:sp>
      <xdr:sp macro="" textlink="P14">
        <xdr:nvSpPr>
          <xdr:cNvPr id="275" name="Textfeld 1">
            <a:extLst>
              <a:ext uri="{FF2B5EF4-FFF2-40B4-BE49-F238E27FC236}">
                <a16:creationId xmlns:a16="http://schemas.microsoft.com/office/drawing/2014/main" id="{00000000-0008-0000-0200-000013010000}"/>
              </a:ext>
            </a:extLst>
          </xdr:cNvPr>
          <xdr:cNvSpPr txBox="1"/>
        </xdr:nvSpPr>
        <xdr:spPr>
          <a:xfrm>
            <a:off x="27910974" y="4332514"/>
            <a:ext cx="540000" cy="216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t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CE7E0ED5-0E99-42BC-B688-449213114507}" type="TxLink">
              <a:rPr lang="en-US" sz="1400" b="1" i="0" u="none" strike="noStrike">
                <a:solidFill>
                  <a:srgbClr val="00B050"/>
                </a:solidFill>
                <a:latin typeface="Calibri"/>
              </a:rPr>
              <a:pPr algn="ctr"/>
              <a:t> </a:t>
            </a:fld>
            <a:endParaRPr lang="de-DE" sz="1400" b="1" i="0" u="sng">
              <a:solidFill>
                <a:srgbClr val="00B050"/>
              </a:solidFill>
            </a:endParaRPr>
          </a:p>
        </xdr:txBody>
      </xdr:sp>
      <xdr:sp macro="" textlink="P6">
        <xdr:nvSpPr>
          <xdr:cNvPr id="276" name="Textfeld 1">
            <a:extLst>
              <a:ext uri="{FF2B5EF4-FFF2-40B4-BE49-F238E27FC236}">
                <a16:creationId xmlns:a16="http://schemas.microsoft.com/office/drawing/2014/main" id="{00000000-0008-0000-0200-000014010000}"/>
              </a:ext>
            </a:extLst>
          </xdr:cNvPr>
          <xdr:cNvSpPr txBox="1">
            <a:spLocks/>
          </xdr:cNvSpPr>
        </xdr:nvSpPr>
        <xdr:spPr>
          <a:xfrm>
            <a:off x="17547771" y="4332514"/>
            <a:ext cx="540000" cy="216000"/>
          </a:xfrm>
          <a:prstGeom prst="rect">
            <a:avLst/>
          </a:prstGeom>
          <a:noFill/>
        </xdr:spPr>
        <xdr:txBody>
          <a:bodyPr vertOverflow="clip" horzOverflow="clip" wrap="square" lIns="72000" tIns="0" rIns="72000" bIns="0" rtlCol="0" anchor="t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5D835EB5-317C-4F83-80E2-EC3E9A172D03}" type="TxLink">
              <a:rPr lang="en-US" sz="1400" b="1" i="0" u="none" strike="noStrike">
                <a:solidFill>
                  <a:srgbClr val="00B050"/>
                </a:solidFill>
                <a:latin typeface="Calibri"/>
              </a:rPr>
              <a:pPr algn="ctr"/>
              <a:t>10%</a:t>
            </a:fld>
            <a:endParaRPr lang="de-DE" sz="1400" b="1" i="0" u="sng">
              <a:solidFill>
                <a:srgbClr val="00B050"/>
              </a:solidFill>
            </a:endParaRPr>
          </a:p>
        </xdr:txBody>
      </xdr:sp>
      <xdr:sp macro="" textlink="L20">
        <xdr:nvSpPr>
          <xdr:cNvPr id="277" name="Textfeld 1">
            <a:extLst>
              <a:ext uri="{FF2B5EF4-FFF2-40B4-BE49-F238E27FC236}">
                <a16:creationId xmlns:a16="http://schemas.microsoft.com/office/drawing/2014/main" id="{00000000-0008-0000-0200-000015010000}"/>
              </a:ext>
            </a:extLst>
          </xdr:cNvPr>
          <xdr:cNvSpPr txBox="1"/>
        </xdr:nvSpPr>
        <xdr:spPr>
          <a:xfrm>
            <a:off x="18444483" y="6955970"/>
            <a:ext cx="1368000" cy="540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ctr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527E3709-0B19-4C8B-B2BA-BE4DFB172A99}" type="TxLink">
              <a:rPr lang="en-US" sz="1600" b="1" i="0" u="none" strike="noStrike">
                <a:solidFill>
                  <a:srgbClr val="000099"/>
                </a:solidFill>
                <a:latin typeface="Calibri"/>
              </a:rPr>
              <a:pPr algn="ctr"/>
              <a:t> </a:t>
            </a:fld>
            <a:endParaRPr lang="de-DE" sz="1600" b="1" i="0" u="none">
              <a:solidFill>
                <a:srgbClr val="000099"/>
              </a:solidFill>
            </a:endParaRPr>
          </a:p>
        </xdr:txBody>
      </xdr:sp>
      <xdr:sp macro="" textlink="L21">
        <xdr:nvSpPr>
          <xdr:cNvPr id="278" name="Textfeld 1">
            <a:extLst>
              <a:ext uri="{FF2B5EF4-FFF2-40B4-BE49-F238E27FC236}">
                <a16:creationId xmlns:a16="http://schemas.microsoft.com/office/drawing/2014/main" id="{00000000-0008-0000-0200-000016010000}"/>
              </a:ext>
            </a:extLst>
          </xdr:cNvPr>
          <xdr:cNvSpPr txBox="1"/>
        </xdr:nvSpPr>
        <xdr:spPr>
          <a:xfrm>
            <a:off x="19743965" y="6955970"/>
            <a:ext cx="1368000" cy="540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ctr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D7714E2B-B28C-4EC1-ACE3-0E8BD433D4A4}" type="TxLink">
              <a:rPr lang="en-US" sz="1600" b="1" i="0" u="none" strike="noStrike">
                <a:solidFill>
                  <a:srgbClr val="000099"/>
                </a:solidFill>
                <a:latin typeface="Calibri"/>
              </a:rPr>
              <a:pPr algn="ctr"/>
              <a:t> </a:t>
            </a:fld>
            <a:endParaRPr lang="de-DE" sz="1600" b="1" i="0" u="none">
              <a:solidFill>
                <a:srgbClr val="000099"/>
              </a:solidFill>
            </a:endParaRPr>
          </a:p>
        </xdr:txBody>
      </xdr:sp>
      <xdr:sp macro="" textlink="L22">
        <xdr:nvSpPr>
          <xdr:cNvPr id="279" name="Textfeld 1">
            <a:extLst>
              <a:ext uri="{FF2B5EF4-FFF2-40B4-BE49-F238E27FC236}">
                <a16:creationId xmlns:a16="http://schemas.microsoft.com/office/drawing/2014/main" id="{00000000-0008-0000-0200-000017010000}"/>
              </a:ext>
            </a:extLst>
          </xdr:cNvPr>
          <xdr:cNvSpPr txBox="1"/>
        </xdr:nvSpPr>
        <xdr:spPr>
          <a:xfrm>
            <a:off x="21043447" y="6955970"/>
            <a:ext cx="1368000" cy="540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ctr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FE9CBB71-3B5C-49F5-B71F-0B3AC3BA32CE}" type="TxLink">
              <a:rPr lang="en-US" sz="1600" b="1" i="0" u="none" strike="noStrike">
                <a:solidFill>
                  <a:srgbClr val="000099"/>
                </a:solidFill>
                <a:latin typeface="Calibri"/>
              </a:rPr>
              <a:pPr algn="ctr"/>
              <a:t> </a:t>
            </a:fld>
            <a:endParaRPr lang="de-DE" sz="1600" b="1" i="0" u="none">
              <a:solidFill>
                <a:srgbClr val="000099"/>
              </a:solidFill>
            </a:endParaRPr>
          </a:p>
        </xdr:txBody>
      </xdr:sp>
      <xdr:sp macro="" textlink="L23">
        <xdr:nvSpPr>
          <xdr:cNvPr id="280" name="Textfeld 1">
            <a:extLst>
              <a:ext uri="{FF2B5EF4-FFF2-40B4-BE49-F238E27FC236}">
                <a16:creationId xmlns:a16="http://schemas.microsoft.com/office/drawing/2014/main" id="{00000000-0008-0000-0200-000018010000}"/>
              </a:ext>
            </a:extLst>
          </xdr:cNvPr>
          <xdr:cNvSpPr txBox="1"/>
        </xdr:nvSpPr>
        <xdr:spPr>
          <a:xfrm>
            <a:off x="22342929" y="6955970"/>
            <a:ext cx="1368000" cy="540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ctr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89FA67C1-9F11-4EBC-B4C5-3C25DE1086CF}" type="TxLink">
              <a:rPr lang="en-US" sz="1600" b="1" i="0" u="none" strike="noStrike">
                <a:solidFill>
                  <a:srgbClr val="000099"/>
                </a:solidFill>
                <a:latin typeface="Calibri"/>
              </a:rPr>
              <a:pPr algn="ctr"/>
              <a:t>1 add. Machine</a:t>
            </a:fld>
            <a:endParaRPr lang="de-DE" sz="1600" b="1" i="0" u="none">
              <a:solidFill>
                <a:srgbClr val="000099"/>
              </a:solidFill>
            </a:endParaRPr>
          </a:p>
        </xdr:txBody>
      </xdr:sp>
      <xdr:sp macro="" textlink="L24">
        <xdr:nvSpPr>
          <xdr:cNvPr id="281" name="Textfeld 1">
            <a:extLst>
              <a:ext uri="{FF2B5EF4-FFF2-40B4-BE49-F238E27FC236}">
                <a16:creationId xmlns:a16="http://schemas.microsoft.com/office/drawing/2014/main" id="{00000000-0008-0000-0200-000019010000}"/>
              </a:ext>
            </a:extLst>
          </xdr:cNvPr>
          <xdr:cNvSpPr txBox="1"/>
        </xdr:nvSpPr>
        <xdr:spPr>
          <a:xfrm>
            <a:off x="23642411" y="6955970"/>
            <a:ext cx="1368000" cy="540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ctr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ACF96771-2B7E-4FF2-A877-3BBF30EB2B41}" type="TxLink">
              <a:rPr lang="en-US" sz="1600" b="1" i="0" u="none" strike="noStrike">
                <a:solidFill>
                  <a:srgbClr val="000099"/>
                </a:solidFill>
                <a:latin typeface="Calibri"/>
              </a:rPr>
              <a:pPr algn="ctr"/>
              <a:t> </a:t>
            </a:fld>
            <a:endParaRPr lang="de-DE" sz="1600" b="1" i="0" u="none">
              <a:solidFill>
                <a:srgbClr val="000099"/>
              </a:solidFill>
            </a:endParaRPr>
          </a:p>
        </xdr:txBody>
      </xdr:sp>
      <xdr:sp macro="" textlink="L25">
        <xdr:nvSpPr>
          <xdr:cNvPr id="282" name="Textfeld 1">
            <a:extLst>
              <a:ext uri="{FF2B5EF4-FFF2-40B4-BE49-F238E27FC236}">
                <a16:creationId xmlns:a16="http://schemas.microsoft.com/office/drawing/2014/main" id="{00000000-0008-0000-0200-00001A010000}"/>
              </a:ext>
            </a:extLst>
          </xdr:cNvPr>
          <xdr:cNvSpPr txBox="1"/>
        </xdr:nvSpPr>
        <xdr:spPr>
          <a:xfrm>
            <a:off x="24941893" y="6955970"/>
            <a:ext cx="1368000" cy="540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ctr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BBF2BB48-E991-4A1C-B03D-F9FE1D4979D2}" type="TxLink">
              <a:rPr lang="en-US" sz="1600" b="1" i="0" u="none" strike="noStrike">
                <a:solidFill>
                  <a:srgbClr val="000099"/>
                </a:solidFill>
                <a:latin typeface="Calibri"/>
              </a:rPr>
              <a:pPr algn="ctr"/>
              <a:t> </a:t>
            </a:fld>
            <a:endParaRPr lang="de-DE" sz="1600" b="1" i="0" u="none">
              <a:solidFill>
                <a:srgbClr val="000099"/>
              </a:solidFill>
            </a:endParaRPr>
          </a:p>
        </xdr:txBody>
      </xdr:sp>
      <xdr:sp macro="" textlink="L26">
        <xdr:nvSpPr>
          <xdr:cNvPr id="283" name="Textfeld 1">
            <a:extLst>
              <a:ext uri="{FF2B5EF4-FFF2-40B4-BE49-F238E27FC236}">
                <a16:creationId xmlns:a16="http://schemas.microsoft.com/office/drawing/2014/main" id="{00000000-0008-0000-0200-00001B010000}"/>
              </a:ext>
            </a:extLst>
          </xdr:cNvPr>
          <xdr:cNvSpPr txBox="1"/>
        </xdr:nvSpPr>
        <xdr:spPr>
          <a:xfrm>
            <a:off x="26241375" y="6955970"/>
            <a:ext cx="1368000" cy="540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ctr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58F55ECC-691B-4261-87AE-C575A34DA376}" type="TxLink">
              <a:rPr lang="en-US" sz="1600" b="1" i="0" u="none" strike="noStrike">
                <a:solidFill>
                  <a:srgbClr val="000099"/>
                </a:solidFill>
                <a:latin typeface="Calibri"/>
              </a:rPr>
              <a:pPr algn="ctr"/>
              <a:t> </a:t>
            </a:fld>
            <a:endParaRPr lang="de-DE" sz="1600" b="1" i="0" u="none">
              <a:solidFill>
                <a:srgbClr val="000099"/>
              </a:solidFill>
            </a:endParaRPr>
          </a:p>
        </xdr:txBody>
      </xdr:sp>
      <xdr:sp macro="" textlink="L27">
        <xdr:nvSpPr>
          <xdr:cNvPr id="284" name="Textfeld 1">
            <a:extLst>
              <a:ext uri="{FF2B5EF4-FFF2-40B4-BE49-F238E27FC236}">
                <a16:creationId xmlns:a16="http://schemas.microsoft.com/office/drawing/2014/main" id="{00000000-0008-0000-0200-00001C010000}"/>
              </a:ext>
            </a:extLst>
          </xdr:cNvPr>
          <xdr:cNvSpPr txBox="1"/>
        </xdr:nvSpPr>
        <xdr:spPr>
          <a:xfrm>
            <a:off x="27540858" y="6955970"/>
            <a:ext cx="1368000" cy="540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ctr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6B5D05AE-2BE1-400E-B097-5D07BA751DC1}" type="TxLink">
              <a:rPr lang="en-US" sz="1600" b="1" i="0" u="none" strike="noStrike">
                <a:solidFill>
                  <a:srgbClr val="000099"/>
                </a:solidFill>
                <a:latin typeface="Calibri"/>
              </a:rPr>
              <a:pPr algn="ctr"/>
              <a:t> </a:t>
            </a:fld>
            <a:endParaRPr lang="de-DE" sz="1600" b="1" i="0" u="none">
              <a:solidFill>
                <a:srgbClr val="000099"/>
              </a:solidFill>
            </a:endParaRPr>
          </a:p>
        </xdr:txBody>
      </xdr:sp>
      <xdr:sp macro="" textlink="L19">
        <xdr:nvSpPr>
          <xdr:cNvPr id="285" name="Textfeld 1">
            <a:extLst>
              <a:ext uri="{FF2B5EF4-FFF2-40B4-BE49-F238E27FC236}">
                <a16:creationId xmlns:a16="http://schemas.microsoft.com/office/drawing/2014/main" id="{00000000-0008-0000-0200-00001D010000}"/>
              </a:ext>
            </a:extLst>
          </xdr:cNvPr>
          <xdr:cNvSpPr txBox="1">
            <a:spLocks/>
          </xdr:cNvSpPr>
        </xdr:nvSpPr>
        <xdr:spPr>
          <a:xfrm>
            <a:off x="17145000" y="6955970"/>
            <a:ext cx="1368001" cy="540000"/>
          </a:xfrm>
          <a:prstGeom prst="rect">
            <a:avLst/>
          </a:prstGeom>
          <a:noFill/>
        </xdr:spPr>
        <xdr:txBody>
          <a:bodyPr vertOverflow="clip" horzOverflow="clip" wrap="square" lIns="72000" tIns="0" rIns="72000" bIns="0" rtlCol="0" anchor="ctr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CD9C34E7-DA8B-4F43-B8AE-E46D763671E4}" type="TxLink">
              <a:rPr lang="en-US" sz="1600" b="1" i="0" u="none" strike="noStrike">
                <a:solidFill>
                  <a:srgbClr val="000099"/>
                </a:solidFill>
                <a:latin typeface="Calibri"/>
              </a:rPr>
              <a:pPr algn="ctr"/>
              <a:t>Weekend Shifts</a:t>
            </a:fld>
            <a:endParaRPr lang="de-DE" sz="1600" b="1" i="0" u="none">
              <a:solidFill>
                <a:srgbClr val="000099"/>
              </a:solidFill>
            </a:endParaRPr>
          </a:p>
        </xdr:txBody>
      </xdr:sp>
    </xdr:grpSp>
    <xdr:clientData/>
  </xdr:twoCellAnchor>
  <xdr:twoCellAnchor>
    <xdr:from>
      <xdr:col>16</xdr:col>
      <xdr:colOff>323849</xdr:colOff>
      <xdr:row>29</xdr:row>
      <xdr:rowOff>906</xdr:rowOff>
    </xdr:from>
    <xdr:to>
      <xdr:col>29</xdr:col>
      <xdr:colOff>535134</xdr:colOff>
      <xdr:row>42</xdr:row>
      <xdr:rowOff>6602</xdr:rowOff>
    </xdr:to>
    <xdr:grpSp>
      <xdr:nvGrpSpPr>
        <xdr:cNvPr id="286" name="Gruppieren 285">
          <a:extLst>
            <a:ext uri="{FF2B5EF4-FFF2-40B4-BE49-F238E27FC236}">
              <a16:creationId xmlns:a16="http://schemas.microsoft.com/office/drawing/2014/main" id="{00000000-0008-0000-0200-00001E010000}"/>
            </a:ext>
          </a:extLst>
        </xdr:cNvPr>
        <xdr:cNvGrpSpPr/>
      </xdr:nvGrpSpPr>
      <xdr:grpSpPr>
        <a:xfrm>
          <a:off x="17541420" y="7502977"/>
          <a:ext cx="12475857" cy="3180696"/>
          <a:chOff x="16772163" y="7446735"/>
          <a:chExt cx="12240000" cy="3162553"/>
        </a:xfrm>
      </xdr:grpSpPr>
      <xdr:graphicFrame macro="">
        <xdr:nvGraphicFramePr>
          <xdr:cNvPr id="287" name="Diagramm 286">
            <a:extLst>
              <a:ext uri="{FF2B5EF4-FFF2-40B4-BE49-F238E27FC236}">
                <a16:creationId xmlns:a16="http://schemas.microsoft.com/office/drawing/2014/main" id="{00000000-0008-0000-0200-00001F010000}"/>
              </a:ext>
            </a:extLst>
          </xdr:cNvPr>
          <xdr:cNvGraphicFramePr>
            <a:graphicFrameLocks/>
          </xdr:cNvGraphicFramePr>
        </xdr:nvGraphicFramePr>
        <xdr:xfrm>
          <a:off x="16772163" y="7446735"/>
          <a:ext cx="12240000" cy="3132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sp macro="" textlink="P7">
        <xdr:nvSpPr>
          <xdr:cNvPr id="288" name="Textfeld 1">
            <a:extLst>
              <a:ext uri="{FF2B5EF4-FFF2-40B4-BE49-F238E27FC236}">
                <a16:creationId xmlns:a16="http://schemas.microsoft.com/office/drawing/2014/main" id="{00000000-0008-0000-0200-000020010000}"/>
              </a:ext>
            </a:extLst>
          </xdr:cNvPr>
          <xdr:cNvSpPr txBox="1"/>
        </xdr:nvSpPr>
        <xdr:spPr>
          <a:xfrm>
            <a:off x="18843171" y="7456715"/>
            <a:ext cx="540000" cy="216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t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9CED8161-8326-4E66-A758-DD5FBA4433FB}" type="TxLink">
              <a:rPr lang="en-US" sz="1400" b="1" i="0" u="none" strike="noStrike">
                <a:solidFill>
                  <a:srgbClr val="00B050"/>
                </a:solidFill>
                <a:latin typeface="Calibri"/>
              </a:rPr>
              <a:pPr algn="ctr"/>
              <a:t>10%</a:t>
            </a:fld>
            <a:endParaRPr lang="de-DE" sz="1400" b="1" i="0" u="sng">
              <a:solidFill>
                <a:srgbClr val="00B050"/>
              </a:solidFill>
            </a:endParaRPr>
          </a:p>
        </xdr:txBody>
      </xdr:sp>
      <xdr:sp macro="" textlink="P8">
        <xdr:nvSpPr>
          <xdr:cNvPr id="289" name="Textfeld 1">
            <a:extLst>
              <a:ext uri="{FF2B5EF4-FFF2-40B4-BE49-F238E27FC236}">
                <a16:creationId xmlns:a16="http://schemas.microsoft.com/office/drawing/2014/main" id="{00000000-0008-0000-0200-000021010000}"/>
              </a:ext>
            </a:extLst>
          </xdr:cNvPr>
          <xdr:cNvSpPr txBox="1"/>
        </xdr:nvSpPr>
        <xdr:spPr>
          <a:xfrm>
            <a:off x="20138571" y="7456715"/>
            <a:ext cx="540000" cy="216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t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23B42436-C429-438D-8CC5-B94BC37D556F}" type="TxLink">
              <a:rPr lang="en-US" sz="1400" b="1" i="0" u="none" strike="noStrike">
                <a:solidFill>
                  <a:srgbClr val="00B050"/>
                </a:solidFill>
                <a:latin typeface="Calibri"/>
              </a:rPr>
              <a:pPr algn="ctr"/>
              <a:t>10%</a:t>
            </a:fld>
            <a:endParaRPr lang="de-DE" sz="1400" b="1" i="0" u="sng">
              <a:solidFill>
                <a:srgbClr val="00B050"/>
              </a:solidFill>
            </a:endParaRPr>
          </a:p>
        </xdr:txBody>
      </xdr:sp>
      <xdr:sp macro="" textlink="P9">
        <xdr:nvSpPr>
          <xdr:cNvPr id="290" name="Textfeld 1">
            <a:extLst>
              <a:ext uri="{FF2B5EF4-FFF2-40B4-BE49-F238E27FC236}">
                <a16:creationId xmlns:a16="http://schemas.microsoft.com/office/drawing/2014/main" id="{00000000-0008-0000-0200-000022010000}"/>
              </a:ext>
            </a:extLst>
          </xdr:cNvPr>
          <xdr:cNvSpPr txBox="1"/>
        </xdr:nvSpPr>
        <xdr:spPr>
          <a:xfrm>
            <a:off x="21433971" y="7456715"/>
            <a:ext cx="540000" cy="216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t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0D30FE53-7965-4C00-992C-51F466DAC0B8}" type="TxLink">
              <a:rPr lang="en-US" sz="1400" b="1" i="0" u="none" strike="noStrike">
                <a:solidFill>
                  <a:srgbClr val="00B050"/>
                </a:solidFill>
                <a:latin typeface="Calibri"/>
              </a:rPr>
              <a:pPr algn="ctr"/>
              <a:t>10%</a:t>
            </a:fld>
            <a:endParaRPr lang="de-DE" sz="1400" b="1" i="0" u="sng">
              <a:solidFill>
                <a:srgbClr val="00B050"/>
              </a:solidFill>
            </a:endParaRPr>
          </a:p>
        </xdr:txBody>
      </xdr:sp>
      <xdr:sp macro="" textlink="P10">
        <xdr:nvSpPr>
          <xdr:cNvPr id="291" name="Textfeld 1">
            <a:extLst>
              <a:ext uri="{FF2B5EF4-FFF2-40B4-BE49-F238E27FC236}">
                <a16:creationId xmlns:a16="http://schemas.microsoft.com/office/drawing/2014/main" id="{00000000-0008-0000-0200-000023010000}"/>
              </a:ext>
            </a:extLst>
          </xdr:cNvPr>
          <xdr:cNvSpPr txBox="1"/>
        </xdr:nvSpPr>
        <xdr:spPr>
          <a:xfrm>
            <a:off x="22729371" y="7456715"/>
            <a:ext cx="540000" cy="216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t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C13DD133-7513-4B55-A39A-DB80B208528B}" type="TxLink">
              <a:rPr lang="en-US" sz="1400" b="1" i="0" u="none" strike="noStrike">
                <a:solidFill>
                  <a:srgbClr val="00B050"/>
                </a:solidFill>
                <a:latin typeface="Calibri"/>
              </a:rPr>
              <a:pPr algn="ctr"/>
              <a:t>10%</a:t>
            </a:fld>
            <a:endParaRPr lang="de-DE" sz="1400" b="1" i="0" u="sng">
              <a:solidFill>
                <a:srgbClr val="00B050"/>
              </a:solidFill>
            </a:endParaRPr>
          </a:p>
        </xdr:txBody>
      </xdr:sp>
      <xdr:sp macro="" textlink="P11">
        <xdr:nvSpPr>
          <xdr:cNvPr id="292" name="Textfeld 1">
            <a:extLst>
              <a:ext uri="{FF2B5EF4-FFF2-40B4-BE49-F238E27FC236}">
                <a16:creationId xmlns:a16="http://schemas.microsoft.com/office/drawing/2014/main" id="{00000000-0008-0000-0200-000024010000}"/>
              </a:ext>
            </a:extLst>
          </xdr:cNvPr>
          <xdr:cNvSpPr txBox="1"/>
        </xdr:nvSpPr>
        <xdr:spPr>
          <a:xfrm>
            <a:off x="24024771" y="7456715"/>
            <a:ext cx="540000" cy="216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t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0C5D3D28-677D-4131-A8CE-2C37FDD74694}" type="TxLink">
              <a:rPr lang="en-US" sz="1400" b="1" i="0" u="none" strike="noStrike">
                <a:solidFill>
                  <a:srgbClr val="00B050"/>
                </a:solidFill>
                <a:latin typeface="Calibri"/>
              </a:rPr>
              <a:pPr algn="ctr"/>
              <a:t>10%</a:t>
            </a:fld>
            <a:endParaRPr lang="de-DE" sz="1400" b="1" i="0" u="sng">
              <a:solidFill>
                <a:srgbClr val="00B050"/>
              </a:solidFill>
            </a:endParaRPr>
          </a:p>
        </xdr:txBody>
      </xdr:sp>
      <xdr:sp macro="" textlink="P12">
        <xdr:nvSpPr>
          <xdr:cNvPr id="293" name="Textfeld 1">
            <a:extLst>
              <a:ext uri="{FF2B5EF4-FFF2-40B4-BE49-F238E27FC236}">
                <a16:creationId xmlns:a16="http://schemas.microsoft.com/office/drawing/2014/main" id="{00000000-0008-0000-0200-000025010000}"/>
              </a:ext>
            </a:extLst>
          </xdr:cNvPr>
          <xdr:cNvSpPr txBox="1"/>
        </xdr:nvSpPr>
        <xdr:spPr>
          <a:xfrm>
            <a:off x="25320171" y="7456715"/>
            <a:ext cx="540000" cy="216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t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DD76FD9A-6C03-4C76-AF81-8D58694F1B38}" type="TxLink">
              <a:rPr lang="en-US" sz="1400" b="1" i="0" u="none" strike="noStrike">
                <a:solidFill>
                  <a:srgbClr val="00B050"/>
                </a:solidFill>
                <a:latin typeface="Calibri"/>
              </a:rPr>
              <a:pPr algn="ctr"/>
              <a:t> </a:t>
            </a:fld>
            <a:endParaRPr lang="de-DE" sz="1400" b="1" i="0" u="sng">
              <a:solidFill>
                <a:srgbClr val="00B050"/>
              </a:solidFill>
            </a:endParaRPr>
          </a:p>
        </xdr:txBody>
      </xdr:sp>
      <xdr:sp macro="" textlink="P13">
        <xdr:nvSpPr>
          <xdr:cNvPr id="294" name="Textfeld 1">
            <a:extLst>
              <a:ext uri="{FF2B5EF4-FFF2-40B4-BE49-F238E27FC236}">
                <a16:creationId xmlns:a16="http://schemas.microsoft.com/office/drawing/2014/main" id="{00000000-0008-0000-0200-000026010000}"/>
              </a:ext>
            </a:extLst>
          </xdr:cNvPr>
          <xdr:cNvSpPr txBox="1"/>
        </xdr:nvSpPr>
        <xdr:spPr>
          <a:xfrm>
            <a:off x="26615571" y="7456715"/>
            <a:ext cx="540000" cy="216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t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2CB6A06E-7DA1-4502-A458-4DD75A45B867}" type="TxLink">
              <a:rPr lang="en-US" sz="1400" b="1" i="0" u="none" strike="noStrike">
                <a:solidFill>
                  <a:srgbClr val="00B050"/>
                </a:solidFill>
                <a:latin typeface="Calibri"/>
              </a:rPr>
              <a:pPr algn="ctr"/>
              <a:t> </a:t>
            </a:fld>
            <a:endParaRPr lang="de-DE" sz="1400" b="1" i="0" u="sng">
              <a:solidFill>
                <a:srgbClr val="00B050"/>
              </a:solidFill>
            </a:endParaRPr>
          </a:p>
        </xdr:txBody>
      </xdr:sp>
      <xdr:sp macro="" textlink="P14">
        <xdr:nvSpPr>
          <xdr:cNvPr id="295" name="Textfeld 1">
            <a:extLst>
              <a:ext uri="{FF2B5EF4-FFF2-40B4-BE49-F238E27FC236}">
                <a16:creationId xmlns:a16="http://schemas.microsoft.com/office/drawing/2014/main" id="{00000000-0008-0000-0200-000027010000}"/>
              </a:ext>
            </a:extLst>
          </xdr:cNvPr>
          <xdr:cNvSpPr txBox="1"/>
        </xdr:nvSpPr>
        <xdr:spPr>
          <a:xfrm>
            <a:off x="27910974" y="7456715"/>
            <a:ext cx="540000" cy="216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t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CE7E0ED5-0E99-42BC-B688-449213114507}" type="TxLink">
              <a:rPr lang="en-US" sz="1400" b="1" i="0" u="none" strike="noStrike">
                <a:solidFill>
                  <a:srgbClr val="00B050"/>
                </a:solidFill>
                <a:latin typeface="Calibri"/>
              </a:rPr>
              <a:pPr algn="ctr"/>
              <a:t> </a:t>
            </a:fld>
            <a:endParaRPr lang="de-DE" sz="1400" b="1" i="0" u="sng">
              <a:solidFill>
                <a:srgbClr val="00B050"/>
              </a:solidFill>
            </a:endParaRPr>
          </a:p>
        </xdr:txBody>
      </xdr:sp>
      <xdr:sp macro="" textlink="P6">
        <xdr:nvSpPr>
          <xdr:cNvPr id="296" name="Textfeld 1">
            <a:extLst>
              <a:ext uri="{FF2B5EF4-FFF2-40B4-BE49-F238E27FC236}">
                <a16:creationId xmlns:a16="http://schemas.microsoft.com/office/drawing/2014/main" id="{00000000-0008-0000-0200-000028010000}"/>
              </a:ext>
            </a:extLst>
          </xdr:cNvPr>
          <xdr:cNvSpPr txBox="1">
            <a:spLocks/>
          </xdr:cNvSpPr>
        </xdr:nvSpPr>
        <xdr:spPr>
          <a:xfrm>
            <a:off x="17547771" y="7456715"/>
            <a:ext cx="540000" cy="216000"/>
          </a:xfrm>
          <a:prstGeom prst="rect">
            <a:avLst/>
          </a:prstGeom>
          <a:noFill/>
        </xdr:spPr>
        <xdr:txBody>
          <a:bodyPr vertOverflow="clip" horzOverflow="clip" wrap="square" lIns="72000" tIns="0" rIns="72000" bIns="0" rtlCol="0" anchor="t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5D835EB5-317C-4F83-80E2-EC3E9A172D03}" type="TxLink">
              <a:rPr lang="en-US" sz="1400" b="1" i="0" u="none" strike="noStrike">
                <a:solidFill>
                  <a:srgbClr val="00B050"/>
                </a:solidFill>
                <a:latin typeface="Calibri"/>
              </a:rPr>
              <a:pPr algn="ctr"/>
              <a:t>10%</a:t>
            </a:fld>
            <a:endParaRPr lang="de-DE" sz="1400" b="1" i="0" u="sng">
              <a:solidFill>
                <a:srgbClr val="00B050"/>
              </a:solidFill>
            </a:endParaRPr>
          </a:p>
        </xdr:txBody>
      </xdr:sp>
      <xdr:sp macro="" textlink="L33">
        <xdr:nvSpPr>
          <xdr:cNvPr id="297" name="Textfeld 1">
            <a:extLst>
              <a:ext uri="{FF2B5EF4-FFF2-40B4-BE49-F238E27FC236}">
                <a16:creationId xmlns:a16="http://schemas.microsoft.com/office/drawing/2014/main" id="{00000000-0008-0000-0200-000029010000}"/>
              </a:ext>
            </a:extLst>
          </xdr:cNvPr>
          <xdr:cNvSpPr txBox="1"/>
        </xdr:nvSpPr>
        <xdr:spPr>
          <a:xfrm>
            <a:off x="18433597" y="10069288"/>
            <a:ext cx="1368000" cy="540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ctr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7C7B9491-492E-4154-8AAA-AA5450851F58}" type="TxLink">
              <a:rPr lang="en-US" sz="1600" b="1" i="0" u="none" strike="noStrike">
                <a:solidFill>
                  <a:srgbClr val="000099"/>
                </a:solidFill>
                <a:latin typeface="Calibri"/>
              </a:rPr>
              <a:pPr algn="ctr"/>
              <a:t>Ghost Shift</a:t>
            </a:fld>
            <a:endParaRPr lang="de-DE" sz="1600" b="1" i="0" u="none">
              <a:solidFill>
                <a:srgbClr val="000099"/>
              </a:solidFill>
            </a:endParaRPr>
          </a:p>
        </xdr:txBody>
      </xdr:sp>
      <xdr:sp macro="" textlink="L34">
        <xdr:nvSpPr>
          <xdr:cNvPr id="298" name="Textfeld 1">
            <a:extLst>
              <a:ext uri="{FF2B5EF4-FFF2-40B4-BE49-F238E27FC236}">
                <a16:creationId xmlns:a16="http://schemas.microsoft.com/office/drawing/2014/main" id="{00000000-0008-0000-0200-00002A010000}"/>
              </a:ext>
            </a:extLst>
          </xdr:cNvPr>
          <xdr:cNvSpPr txBox="1"/>
        </xdr:nvSpPr>
        <xdr:spPr>
          <a:xfrm>
            <a:off x="19733079" y="10069288"/>
            <a:ext cx="1368000" cy="540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ctr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BA1F569B-CC3A-4C59-A26D-C2860E407016}" type="TxLink">
              <a:rPr lang="en-US" sz="1600" b="1" i="0" u="none" strike="noStrike">
                <a:solidFill>
                  <a:srgbClr val="000099"/>
                </a:solidFill>
                <a:latin typeface="Calibri"/>
              </a:rPr>
              <a:pPr algn="ctr"/>
              <a:t> </a:t>
            </a:fld>
            <a:endParaRPr lang="de-DE" sz="1600" b="1" i="0" u="none">
              <a:solidFill>
                <a:srgbClr val="000099"/>
              </a:solidFill>
            </a:endParaRPr>
          </a:p>
        </xdr:txBody>
      </xdr:sp>
      <xdr:sp macro="" textlink="L35">
        <xdr:nvSpPr>
          <xdr:cNvPr id="299" name="Textfeld 1">
            <a:extLst>
              <a:ext uri="{FF2B5EF4-FFF2-40B4-BE49-F238E27FC236}">
                <a16:creationId xmlns:a16="http://schemas.microsoft.com/office/drawing/2014/main" id="{00000000-0008-0000-0200-00002B010000}"/>
              </a:ext>
            </a:extLst>
          </xdr:cNvPr>
          <xdr:cNvSpPr txBox="1"/>
        </xdr:nvSpPr>
        <xdr:spPr>
          <a:xfrm>
            <a:off x="21032561" y="10069288"/>
            <a:ext cx="1368000" cy="540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ctr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6B32DD47-8D55-408C-94C5-A0EA689A82D2}" type="TxLink">
              <a:rPr lang="en-US" sz="1600" b="1" i="0" u="none" strike="noStrike">
                <a:solidFill>
                  <a:srgbClr val="000099"/>
                </a:solidFill>
                <a:latin typeface="Calibri"/>
              </a:rPr>
              <a:pPr algn="ctr"/>
              <a:t> </a:t>
            </a:fld>
            <a:endParaRPr lang="de-DE" sz="1600" b="1" i="0" u="none">
              <a:solidFill>
                <a:srgbClr val="000099"/>
              </a:solidFill>
            </a:endParaRPr>
          </a:p>
        </xdr:txBody>
      </xdr:sp>
      <xdr:sp macro="" textlink="L36">
        <xdr:nvSpPr>
          <xdr:cNvPr id="300" name="Textfeld 1">
            <a:extLst>
              <a:ext uri="{FF2B5EF4-FFF2-40B4-BE49-F238E27FC236}">
                <a16:creationId xmlns:a16="http://schemas.microsoft.com/office/drawing/2014/main" id="{00000000-0008-0000-0200-00002C010000}"/>
              </a:ext>
            </a:extLst>
          </xdr:cNvPr>
          <xdr:cNvSpPr txBox="1"/>
        </xdr:nvSpPr>
        <xdr:spPr>
          <a:xfrm>
            <a:off x="22332043" y="10069288"/>
            <a:ext cx="1368000" cy="540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ctr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8F71BA7B-F562-4609-8AE1-7D52D464B777}" type="TxLink">
              <a:rPr lang="en-US" sz="1600" b="1" i="0" u="none" strike="noStrike">
                <a:solidFill>
                  <a:srgbClr val="000099"/>
                </a:solidFill>
                <a:latin typeface="Calibri"/>
              </a:rPr>
              <a:pPr algn="ctr"/>
              <a:t> </a:t>
            </a:fld>
            <a:endParaRPr lang="de-DE" sz="1600" b="1" i="0" u="none">
              <a:solidFill>
                <a:srgbClr val="000099"/>
              </a:solidFill>
            </a:endParaRPr>
          </a:p>
        </xdr:txBody>
      </xdr:sp>
      <xdr:sp macro="" textlink="L37">
        <xdr:nvSpPr>
          <xdr:cNvPr id="301" name="Textfeld 1">
            <a:extLst>
              <a:ext uri="{FF2B5EF4-FFF2-40B4-BE49-F238E27FC236}">
                <a16:creationId xmlns:a16="http://schemas.microsoft.com/office/drawing/2014/main" id="{00000000-0008-0000-0200-00002D010000}"/>
              </a:ext>
            </a:extLst>
          </xdr:cNvPr>
          <xdr:cNvSpPr txBox="1"/>
        </xdr:nvSpPr>
        <xdr:spPr>
          <a:xfrm>
            <a:off x="23631525" y="10069288"/>
            <a:ext cx="1368000" cy="540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ctr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F6C7409E-67B2-43B7-B516-47D576A02D41}" type="TxLink">
              <a:rPr lang="en-US" sz="1600" b="1" i="0" u="none" strike="noStrike">
                <a:solidFill>
                  <a:srgbClr val="000099"/>
                </a:solidFill>
                <a:latin typeface="Calibri"/>
              </a:rPr>
              <a:pPr algn="ctr"/>
              <a:t> </a:t>
            </a:fld>
            <a:endParaRPr lang="de-DE" sz="1600" b="1" i="0" u="none">
              <a:solidFill>
                <a:srgbClr val="000099"/>
              </a:solidFill>
            </a:endParaRPr>
          </a:p>
        </xdr:txBody>
      </xdr:sp>
      <xdr:sp macro="" textlink="L38">
        <xdr:nvSpPr>
          <xdr:cNvPr id="302" name="Textfeld 1">
            <a:extLst>
              <a:ext uri="{FF2B5EF4-FFF2-40B4-BE49-F238E27FC236}">
                <a16:creationId xmlns:a16="http://schemas.microsoft.com/office/drawing/2014/main" id="{00000000-0008-0000-0200-00002E010000}"/>
              </a:ext>
            </a:extLst>
          </xdr:cNvPr>
          <xdr:cNvSpPr txBox="1"/>
        </xdr:nvSpPr>
        <xdr:spPr>
          <a:xfrm>
            <a:off x="24931007" y="10069288"/>
            <a:ext cx="1368000" cy="540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ctr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D16A0DC9-C9EF-411C-83CF-D16D2792A602}" type="TxLink">
              <a:rPr lang="en-US" sz="1600" b="1" i="0" u="none" strike="noStrike">
                <a:solidFill>
                  <a:srgbClr val="000099"/>
                </a:solidFill>
                <a:latin typeface="Calibri"/>
              </a:rPr>
              <a:pPr algn="ctr"/>
              <a:t> </a:t>
            </a:fld>
            <a:endParaRPr lang="de-DE" sz="1600" b="1" i="0" u="none">
              <a:solidFill>
                <a:srgbClr val="000099"/>
              </a:solidFill>
            </a:endParaRPr>
          </a:p>
        </xdr:txBody>
      </xdr:sp>
      <xdr:sp macro="" textlink="L39">
        <xdr:nvSpPr>
          <xdr:cNvPr id="303" name="Textfeld 1">
            <a:extLst>
              <a:ext uri="{FF2B5EF4-FFF2-40B4-BE49-F238E27FC236}">
                <a16:creationId xmlns:a16="http://schemas.microsoft.com/office/drawing/2014/main" id="{00000000-0008-0000-0200-00002F010000}"/>
              </a:ext>
            </a:extLst>
          </xdr:cNvPr>
          <xdr:cNvSpPr txBox="1"/>
        </xdr:nvSpPr>
        <xdr:spPr>
          <a:xfrm>
            <a:off x="26230489" y="10069288"/>
            <a:ext cx="1368000" cy="540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ctr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01ECF6CC-F4DC-439D-B82D-13D8FF031AD7}" type="TxLink">
              <a:rPr lang="en-US" sz="1600" b="1" i="0" u="none" strike="noStrike">
                <a:solidFill>
                  <a:srgbClr val="000099"/>
                </a:solidFill>
                <a:latin typeface="Calibri"/>
              </a:rPr>
              <a:pPr algn="ctr"/>
              <a:t> </a:t>
            </a:fld>
            <a:endParaRPr lang="de-DE" sz="1600" b="1" i="0" u="none">
              <a:solidFill>
                <a:srgbClr val="000099"/>
              </a:solidFill>
            </a:endParaRPr>
          </a:p>
        </xdr:txBody>
      </xdr:sp>
      <xdr:sp macro="" textlink="L40">
        <xdr:nvSpPr>
          <xdr:cNvPr id="304" name="Textfeld 1">
            <a:extLst>
              <a:ext uri="{FF2B5EF4-FFF2-40B4-BE49-F238E27FC236}">
                <a16:creationId xmlns:a16="http://schemas.microsoft.com/office/drawing/2014/main" id="{00000000-0008-0000-0200-000030010000}"/>
              </a:ext>
            </a:extLst>
          </xdr:cNvPr>
          <xdr:cNvSpPr txBox="1"/>
        </xdr:nvSpPr>
        <xdr:spPr>
          <a:xfrm>
            <a:off x="27529972" y="10069288"/>
            <a:ext cx="1368000" cy="540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ctr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56B54DFF-5193-49C9-98C4-0316698D3DB9}" type="TxLink">
              <a:rPr lang="en-US" sz="1600" b="1" i="0" u="none" strike="noStrike">
                <a:solidFill>
                  <a:srgbClr val="000099"/>
                </a:solidFill>
                <a:latin typeface="Calibri"/>
              </a:rPr>
              <a:pPr algn="ctr"/>
              <a:t> </a:t>
            </a:fld>
            <a:endParaRPr lang="de-DE" sz="1600" b="1" i="0" u="none">
              <a:solidFill>
                <a:srgbClr val="000099"/>
              </a:solidFill>
            </a:endParaRPr>
          </a:p>
        </xdr:txBody>
      </xdr:sp>
      <xdr:sp macro="" textlink="L32">
        <xdr:nvSpPr>
          <xdr:cNvPr id="305" name="Textfeld 1">
            <a:extLst>
              <a:ext uri="{FF2B5EF4-FFF2-40B4-BE49-F238E27FC236}">
                <a16:creationId xmlns:a16="http://schemas.microsoft.com/office/drawing/2014/main" id="{00000000-0008-0000-0200-000031010000}"/>
              </a:ext>
            </a:extLst>
          </xdr:cNvPr>
          <xdr:cNvSpPr txBox="1">
            <a:spLocks/>
          </xdr:cNvSpPr>
        </xdr:nvSpPr>
        <xdr:spPr>
          <a:xfrm>
            <a:off x="17134114" y="10069288"/>
            <a:ext cx="1368001" cy="540000"/>
          </a:xfrm>
          <a:prstGeom prst="rect">
            <a:avLst/>
          </a:prstGeom>
          <a:noFill/>
        </xdr:spPr>
        <xdr:txBody>
          <a:bodyPr vertOverflow="clip" horzOverflow="clip" wrap="square" lIns="72000" tIns="0" rIns="72000" bIns="0" rtlCol="0" anchor="ctr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FB30BD03-B9BB-4E67-B316-6709FDDCB493}" type="TxLink">
              <a:rPr lang="en-US" sz="1600" b="1" i="0" u="none" strike="noStrike">
                <a:solidFill>
                  <a:srgbClr val="000099"/>
                </a:solidFill>
                <a:latin typeface="Calibri"/>
              </a:rPr>
              <a:pPr algn="ctr"/>
              <a:t>3 add. FTE / normal Shift</a:t>
            </a:fld>
            <a:endParaRPr lang="de-DE" sz="1600" b="1" i="0" u="none">
              <a:solidFill>
                <a:srgbClr val="000099"/>
              </a:solidFill>
            </a:endParaRPr>
          </a:p>
        </xdr:txBody>
      </xdr:sp>
    </xdr:grpSp>
    <xdr:clientData/>
  </xdr:twoCellAnchor>
  <xdr:twoCellAnchor>
    <xdr:from>
      <xdr:col>16</xdr:col>
      <xdr:colOff>323849</xdr:colOff>
      <xdr:row>41</xdr:row>
      <xdr:rowOff>175531</xdr:rowOff>
    </xdr:from>
    <xdr:to>
      <xdr:col>29</xdr:col>
      <xdr:colOff>535134</xdr:colOff>
      <xdr:row>54</xdr:row>
      <xdr:rowOff>191663</xdr:rowOff>
    </xdr:to>
    <xdr:grpSp>
      <xdr:nvGrpSpPr>
        <xdr:cNvPr id="306" name="Gruppieren 305">
          <a:extLst>
            <a:ext uri="{FF2B5EF4-FFF2-40B4-BE49-F238E27FC236}">
              <a16:creationId xmlns:a16="http://schemas.microsoft.com/office/drawing/2014/main" id="{00000000-0008-0000-0200-000032010000}"/>
            </a:ext>
          </a:extLst>
        </xdr:cNvPr>
        <xdr:cNvGrpSpPr/>
      </xdr:nvGrpSpPr>
      <xdr:grpSpPr>
        <a:xfrm>
          <a:off x="17541420" y="10653031"/>
          <a:ext cx="12475857" cy="3191132"/>
          <a:chOff x="16772163" y="10582274"/>
          <a:chExt cx="12240000" cy="3172989"/>
        </a:xfrm>
      </xdr:grpSpPr>
      <xdr:graphicFrame macro="">
        <xdr:nvGraphicFramePr>
          <xdr:cNvPr id="307" name="Diagramm 306">
            <a:extLst>
              <a:ext uri="{FF2B5EF4-FFF2-40B4-BE49-F238E27FC236}">
                <a16:creationId xmlns:a16="http://schemas.microsoft.com/office/drawing/2014/main" id="{00000000-0008-0000-0200-000033010000}"/>
              </a:ext>
            </a:extLst>
          </xdr:cNvPr>
          <xdr:cNvGraphicFramePr>
            <a:graphicFrameLocks/>
          </xdr:cNvGraphicFramePr>
        </xdr:nvGraphicFramePr>
        <xdr:xfrm>
          <a:off x="16772163" y="10582274"/>
          <a:ext cx="12240000" cy="3132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P7">
        <xdr:nvSpPr>
          <xdr:cNvPr id="308" name="Textfeld 1">
            <a:extLst>
              <a:ext uri="{FF2B5EF4-FFF2-40B4-BE49-F238E27FC236}">
                <a16:creationId xmlns:a16="http://schemas.microsoft.com/office/drawing/2014/main" id="{00000000-0008-0000-0200-000034010000}"/>
              </a:ext>
            </a:extLst>
          </xdr:cNvPr>
          <xdr:cNvSpPr txBox="1"/>
        </xdr:nvSpPr>
        <xdr:spPr>
          <a:xfrm>
            <a:off x="18854057" y="10591800"/>
            <a:ext cx="540000" cy="216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t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9CED8161-8326-4E66-A758-DD5FBA4433FB}" type="TxLink">
              <a:rPr lang="en-US" sz="1400" b="1" i="0" u="none" strike="noStrike">
                <a:solidFill>
                  <a:srgbClr val="00B050"/>
                </a:solidFill>
                <a:latin typeface="Calibri"/>
              </a:rPr>
              <a:pPr algn="ctr"/>
              <a:t>10%</a:t>
            </a:fld>
            <a:endParaRPr lang="de-DE" sz="1400" b="1" i="0" u="sng">
              <a:solidFill>
                <a:srgbClr val="00B050"/>
              </a:solidFill>
            </a:endParaRPr>
          </a:p>
        </xdr:txBody>
      </xdr:sp>
      <xdr:sp macro="" textlink="P8">
        <xdr:nvSpPr>
          <xdr:cNvPr id="309" name="Textfeld 1">
            <a:extLst>
              <a:ext uri="{FF2B5EF4-FFF2-40B4-BE49-F238E27FC236}">
                <a16:creationId xmlns:a16="http://schemas.microsoft.com/office/drawing/2014/main" id="{00000000-0008-0000-0200-000035010000}"/>
              </a:ext>
            </a:extLst>
          </xdr:cNvPr>
          <xdr:cNvSpPr txBox="1"/>
        </xdr:nvSpPr>
        <xdr:spPr>
          <a:xfrm>
            <a:off x="20149457" y="10591800"/>
            <a:ext cx="540000" cy="216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t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23B42436-C429-438D-8CC5-B94BC37D556F}" type="TxLink">
              <a:rPr lang="en-US" sz="1400" b="1" i="0" u="none" strike="noStrike">
                <a:solidFill>
                  <a:srgbClr val="00B050"/>
                </a:solidFill>
                <a:latin typeface="Calibri"/>
              </a:rPr>
              <a:pPr algn="ctr"/>
              <a:t>10%</a:t>
            </a:fld>
            <a:endParaRPr lang="de-DE" sz="1400" b="1" i="0" u="sng">
              <a:solidFill>
                <a:srgbClr val="00B050"/>
              </a:solidFill>
            </a:endParaRPr>
          </a:p>
        </xdr:txBody>
      </xdr:sp>
      <xdr:sp macro="" textlink="P9">
        <xdr:nvSpPr>
          <xdr:cNvPr id="310" name="Textfeld 1">
            <a:extLst>
              <a:ext uri="{FF2B5EF4-FFF2-40B4-BE49-F238E27FC236}">
                <a16:creationId xmlns:a16="http://schemas.microsoft.com/office/drawing/2014/main" id="{00000000-0008-0000-0200-000036010000}"/>
              </a:ext>
            </a:extLst>
          </xdr:cNvPr>
          <xdr:cNvSpPr txBox="1"/>
        </xdr:nvSpPr>
        <xdr:spPr>
          <a:xfrm>
            <a:off x="21444857" y="10591800"/>
            <a:ext cx="540000" cy="216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t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0D30FE53-7965-4C00-992C-51F466DAC0B8}" type="TxLink">
              <a:rPr lang="en-US" sz="1400" b="1" i="0" u="none" strike="noStrike">
                <a:solidFill>
                  <a:srgbClr val="00B050"/>
                </a:solidFill>
                <a:latin typeface="Calibri"/>
              </a:rPr>
              <a:pPr algn="ctr"/>
              <a:t>10%</a:t>
            </a:fld>
            <a:endParaRPr lang="de-DE" sz="1400" b="1" i="0" u="sng">
              <a:solidFill>
                <a:srgbClr val="00B050"/>
              </a:solidFill>
            </a:endParaRPr>
          </a:p>
        </xdr:txBody>
      </xdr:sp>
      <xdr:sp macro="" textlink="P10">
        <xdr:nvSpPr>
          <xdr:cNvPr id="311" name="Textfeld 1">
            <a:extLst>
              <a:ext uri="{FF2B5EF4-FFF2-40B4-BE49-F238E27FC236}">
                <a16:creationId xmlns:a16="http://schemas.microsoft.com/office/drawing/2014/main" id="{00000000-0008-0000-0200-000037010000}"/>
              </a:ext>
            </a:extLst>
          </xdr:cNvPr>
          <xdr:cNvSpPr txBox="1"/>
        </xdr:nvSpPr>
        <xdr:spPr>
          <a:xfrm>
            <a:off x="22740257" y="10591800"/>
            <a:ext cx="540000" cy="216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t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C13DD133-7513-4B55-A39A-DB80B208528B}" type="TxLink">
              <a:rPr lang="en-US" sz="1400" b="1" i="0" u="none" strike="noStrike">
                <a:solidFill>
                  <a:srgbClr val="00B050"/>
                </a:solidFill>
                <a:latin typeface="Calibri"/>
              </a:rPr>
              <a:pPr algn="ctr"/>
              <a:t>10%</a:t>
            </a:fld>
            <a:endParaRPr lang="de-DE" sz="1400" b="1" i="0" u="sng">
              <a:solidFill>
                <a:srgbClr val="00B050"/>
              </a:solidFill>
            </a:endParaRPr>
          </a:p>
        </xdr:txBody>
      </xdr:sp>
      <xdr:sp macro="" textlink="P11">
        <xdr:nvSpPr>
          <xdr:cNvPr id="312" name="Textfeld 1">
            <a:extLst>
              <a:ext uri="{FF2B5EF4-FFF2-40B4-BE49-F238E27FC236}">
                <a16:creationId xmlns:a16="http://schemas.microsoft.com/office/drawing/2014/main" id="{00000000-0008-0000-0200-000038010000}"/>
              </a:ext>
            </a:extLst>
          </xdr:cNvPr>
          <xdr:cNvSpPr txBox="1"/>
        </xdr:nvSpPr>
        <xdr:spPr>
          <a:xfrm>
            <a:off x="24035657" y="10591800"/>
            <a:ext cx="540000" cy="216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t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0C5D3D28-677D-4131-A8CE-2C37FDD74694}" type="TxLink">
              <a:rPr lang="en-US" sz="1400" b="1" i="0" u="none" strike="noStrike">
                <a:solidFill>
                  <a:srgbClr val="00B050"/>
                </a:solidFill>
                <a:latin typeface="Calibri"/>
              </a:rPr>
              <a:pPr algn="ctr"/>
              <a:t>10%</a:t>
            </a:fld>
            <a:endParaRPr lang="de-DE" sz="1400" b="1" i="0" u="sng">
              <a:solidFill>
                <a:srgbClr val="00B050"/>
              </a:solidFill>
            </a:endParaRPr>
          </a:p>
        </xdr:txBody>
      </xdr:sp>
      <xdr:sp macro="" textlink="P12">
        <xdr:nvSpPr>
          <xdr:cNvPr id="313" name="Textfeld 1">
            <a:extLst>
              <a:ext uri="{FF2B5EF4-FFF2-40B4-BE49-F238E27FC236}">
                <a16:creationId xmlns:a16="http://schemas.microsoft.com/office/drawing/2014/main" id="{00000000-0008-0000-0200-000039010000}"/>
              </a:ext>
            </a:extLst>
          </xdr:cNvPr>
          <xdr:cNvSpPr txBox="1"/>
        </xdr:nvSpPr>
        <xdr:spPr>
          <a:xfrm>
            <a:off x="25331057" y="10591800"/>
            <a:ext cx="540000" cy="216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t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DD76FD9A-6C03-4C76-AF81-8D58694F1B38}" type="TxLink">
              <a:rPr lang="en-US" sz="1400" b="1" i="0" u="none" strike="noStrike">
                <a:solidFill>
                  <a:srgbClr val="00B050"/>
                </a:solidFill>
                <a:latin typeface="Calibri"/>
              </a:rPr>
              <a:pPr algn="ctr"/>
              <a:t> </a:t>
            </a:fld>
            <a:endParaRPr lang="de-DE" sz="1400" b="1" i="0" u="sng">
              <a:solidFill>
                <a:srgbClr val="00B050"/>
              </a:solidFill>
            </a:endParaRPr>
          </a:p>
        </xdr:txBody>
      </xdr:sp>
      <xdr:sp macro="" textlink="P13">
        <xdr:nvSpPr>
          <xdr:cNvPr id="314" name="Textfeld 1">
            <a:extLst>
              <a:ext uri="{FF2B5EF4-FFF2-40B4-BE49-F238E27FC236}">
                <a16:creationId xmlns:a16="http://schemas.microsoft.com/office/drawing/2014/main" id="{00000000-0008-0000-0200-00003A010000}"/>
              </a:ext>
            </a:extLst>
          </xdr:cNvPr>
          <xdr:cNvSpPr txBox="1"/>
        </xdr:nvSpPr>
        <xdr:spPr>
          <a:xfrm>
            <a:off x="26626457" y="10591800"/>
            <a:ext cx="540000" cy="216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t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2CB6A06E-7DA1-4502-A458-4DD75A45B867}" type="TxLink">
              <a:rPr lang="en-US" sz="1400" b="1" i="0" u="none" strike="noStrike">
                <a:solidFill>
                  <a:srgbClr val="00B050"/>
                </a:solidFill>
                <a:latin typeface="Calibri"/>
              </a:rPr>
              <a:pPr algn="ctr"/>
              <a:t> </a:t>
            </a:fld>
            <a:endParaRPr lang="de-DE" sz="1400" b="1" i="0" u="sng">
              <a:solidFill>
                <a:srgbClr val="00B050"/>
              </a:solidFill>
            </a:endParaRPr>
          </a:p>
        </xdr:txBody>
      </xdr:sp>
      <xdr:sp macro="" textlink="P14">
        <xdr:nvSpPr>
          <xdr:cNvPr id="315" name="Textfeld 1">
            <a:extLst>
              <a:ext uri="{FF2B5EF4-FFF2-40B4-BE49-F238E27FC236}">
                <a16:creationId xmlns:a16="http://schemas.microsoft.com/office/drawing/2014/main" id="{00000000-0008-0000-0200-00003B010000}"/>
              </a:ext>
            </a:extLst>
          </xdr:cNvPr>
          <xdr:cNvSpPr txBox="1"/>
        </xdr:nvSpPr>
        <xdr:spPr>
          <a:xfrm>
            <a:off x="27921860" y="10591800"/>
            <a:ext cx="540000" cy="216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t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CE7E0ED5-0E99-42BC-B688-449213114507}" type="TxLink">
              <a:rPr lang="en-US" sz="1400" b="1" i="0" u="none" strike="noStrike">
                <a:solidFill>
                  <a:srgbClr val="00B050"/>
                </a:solidFill>
                <a:latin typeface="Calibri"/>
              </a:rPr>
              <a:pPr algn="ctr"/>
              <a:t> </a:t>
            </a:fld>
            <a:endParaRPr lang="de-DE" sz="1400" b="1" i="0" u="sng">
              <a:solidFill>
                <a:srgbClr val="00B050"/>
              </a:solidFill>
            </a:endParaRPr>
          </a:p>
        </xdr:txBody>
      </xdr:sp>
      <xdr:sp macro="" textlink="P6">
        <xdr:nvSpPr>
          <xdr:cNvPr id="316" name="Textfeld 1">
            <a:extLst>
              <a:ext uri="{FF2B5EF4-FFF2-40B4-BE49-F238E27FC236}">
                <a16:creationId xmlns:a16="http://schemas.microsoft.com/office/drawing/2014/main" id="{00000000-0008-0000-0200-00003C010000}"/>
              </a:ext>
            </a:extLst>
          </xdr:cNvPr>
          <xdr:cNvSpPr txBox="1">
            <a:spLocks/>
          </xdr:cNvSpPr>
        </xdr:nvSpPr>
        <xdr:spPr>
          <a:xfrm>
            <a:off x="17558657" y="10591800"/>
            <a:ext cx="540000" cy="216000"/>
          </a:xfrm>
          <a:prstGeom prst="rect">
            <a:avLst/>
          </a:prstGeom>
          <a:noFill/>
        </xdr:spPr>
        <xdr:txBody>
          <a:bodyPr vertOverflow="clip" horzOverflow="clip" wrap="square" lIns="72000" tIns="0" rIns="72000" bIns="0" rtlCol="0" anchor="t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5D835EB5-317C-4F83-80E2-EC3E9A172D03}" type="TxLink">
              <a:rPr lang="en-US" sz="1400" b="1" i="0" u="none" strike="noStrike">
                <a:solidFill>
                  <a:srgbClr val="00B050"/>
                </a:solidFill>
                <a:latin typeface="Calibri"/>
              </a:rPr>
              <a:pPr algn="ctr"/>
              <a:t>10%</a:t>
            </a:fld>
            <a:endParaRPr lang="de-DE" sz="1400" b="1" i="0" u="sng">
              <a:solidFill>
                <a:srgbClr val="00B050"/>
              </a:solidFill>
            </a:endParaRPr>
          </a:p>
        </xdr:txBody>
      </xdr:sp>
      <xdr:sp macro="" textlink="L46">
        <xdr:nvSpPr>
          <xdr:cNvPr id="317" name="Textfeld 1">
            <a:extLst>
              <a:ext uri="{FF2B5EF4-FFF2-40B4-BE49-F238E27FC236}">
                <a16:creationId xmlns:a16="http://schemas.microsoft.com/office/drawing/2014/main" id="{00000000-0008-0000-0200-00003D010000}"/>
              </a:ext>
            </a:extLst>
          </xdr:cNvPr>
          <xdr:cNvSpPr txBox="1"/>
        </xdr:nvSpPr>
        <xdr:spPr>
          <a:xfrm>
            <a:off x="18433597" y="13215263"/>
            <a:ext cx="1368000" cy="540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ctr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721C4F30-A894-4570-B8B0-CBF1F8976511}" type="TxLink">
              <a:rPr lang="en-US" sz="1600" b="1" i="0" u="none" strike="noStrike">
                <a:solidFill>
                  <a:srgbClr val="000099"/>
                </a:solidFill>
                <a:latin typeface="Calibri"/>
              </a:rPr>
              <a:pPr algn="ctr"/>
              <a:t>1 add. Machine</a:t>
            </a:fld>
            <a:endParaRPr lang="de-DE" sz="1600" b="1" i="0" u="none">
              <a:solidFill>
                <a:srgbClr val="000099"/>
              </a:solidFill>
            </a:endParaRPr>
          </a:p>
        </xdr:txBody>
      </xdr:sp>
      <xdr:sp macro="" textlink="L47">
        <xdr:nvSpPr>
          <xdr:cNvPr id="318" name="Textfeld 1">
            <a:extLst>
              <a:ext uri="{FF2B5EF4-FFF2-40B4-BE49-F238E27FC236}">
                <a16:creationId xmlns:a16="http://schemas.microsoft.com/office/drawing/2014/main" id="{00000000-0008-0000-0200-00003E010000}"/>
              </a:ext>
            </a:extLst>
          </xdr:cNvPr>
          <xdr:cNvSpPr txBox="1"/>
        </xdr:nvSpPr>
        <xdr:spPr>
          <a:xfrm>
            <a:off x="19733079" y="13215263"/>
            <a:ext cx="1368000" cy="540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ctr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519F43E7-DCCA-42FB-A8D2-F28479805229}" type="TxLink">
              <a:rPr lang="en-US" sz="1600" b="1" i="0" u="none" strike="noStrike">
                <a:solidFill>
                  <a:srgbClr val="000099"/>
                </a:solidFill>
                <a:latin typeface="Calibri"/>
              </a:rPr>
              <a:pPr algn="ctr"/>
              <a:t> </a:t>
            </a:fld>
            <a:endParaRPr lang="de-DE" sz="1600" b="1" i="0" u="none">
              <a:solidFill>
                <a:srgbClr val="000099"/>
              </a:solidFill>
            </a:endParaRPr>
          </a:p>
        </xdr:txBody>
      </xdr:sp>
      <xdr:sp macro="" textlink="L48">
        <xdr:nvSpPr>
          <xdr:cNvPr id="319" name="Textfeld 1">
            <a:extLst>
              <a:ext uri="{FF2B5EF4-FFF2-40B4-BE49-F238E27FC236}">
                <a16:creationId xmlns:a16="http://schemas.microsoft.com/office/drawing/2014/main" id="{00000000-0008-0000-0200-00003F010000}"/>
              </a:ext>
            </a:extLst>
          </xdr:cNvPr>
          <xdr:cNvSpPr txBox="1"/>
        </xdr:nvSpPr>
        <xdr:spPr>
          <a:xfrm>
            <a:off x="21032561" y="13215263"/>
            <a:ext cx="1368000" cy="540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ctr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BCB03DCD-55D5-4E3D-878D-EBD7AED7717D}" type="TxLink">
              <a:rPr lang="en-US" sz="1600" b="1" i="0" u="none" strike="noStrike">
                <a:solidFill>
                  <a:srgbClr val="000099"/>
                </a:solidFill>
                <a:latin typeface="Calibri"/>
              </a:rPr>
              <a:pPr algn="ctr"/>
              <a:t>1 add. FTE</a:t>
            </a:fld>
            <a:endParaRPr lang="de-DE" sz="1600" b="1" i="0" u="none">
              <a:solidFill>
                <a:srgbClr val="000099"/>
              </a:solidFill>
            </a:endParaRPr>
          </a:p>
        </xdr:txBody>
      </xdr:sp>
      <xdr:sp macro="" textlink="L49">
        <xdr:nvSpPr>
          <xdr:cNvPr id="320" name="Textfeld 1">
            <a:extLst>
              <a:ext uri="{FF2B5EF4-FFF2-40B4-BE49-F238E27FC236}">
                <a16:creationId xmlns:a16="http://schemas.microsoft.com/office/drawing/2014/main" id="{00000000-0008-0000-0200-000040010000}"/>
              </a:ext>
            </a:extLst>
          </xdr:cNvPr>
          <xdr:cNvSpPr txBox="1"/>
        </xdr:nvSpPr>
        <xdr:spPr>
          <a:xfrm>
            <a:off x="22332043" y="13215263"/>
            <a:ext cx="1368000" cy="540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ctr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3A90F21F-2B14-430E-8EBD-7E2E39DF5B29}" type="TxLink">
              <a:rPr lang="en-US" sz="1600" b="1" i="0" u="none" strike="noStrike">
                <a:solidFill>
                  <a:srgbClr val="000099"/>
                </a:solidFill>
                <a:latin typeface="Calibri"/>
              </a:rPr>
              <a:pPr algn="ctr"/>
              <a:t> </a:t>
            </a:fld>
            <a:endParaRPr lang="de-DE" sz="1600" b="1" i="0" u="none">
              <a:solidFill>
                <a:srgbClr val="000099"/>
              </a:solidFill>
            </a:endParaRPr>
          </a:p>
        </xdr:txBody>
      </xdr:sp>
      <xdr:sp macro="" textlink="L50">
        <xdr:nvSpPr>
          <xdr:cNvPr id="321" name="Textfeld 1">
            <a:extLst>
              <a:ext uri="{FF2B5EF4-FFF2-40B4-BE49-F238E27FC236}">
                <a16:creationId xmlns:a16="http://schemas.microsoft.com/office/drawing/2014/main" id="{00000000-0008-0000-0200-000041010000}"/>
              </a:ext>
            </a:extLst>
          </xdr:cNvPr>
          <xdr:cNvSpPr txBox="1"/>
        </xdr:nvSpPr>
        <xdr:spPr>
          <a:xfrm>
            <a:off x="23631525" y="13215263"/>
            <a:ext cx="1368000" cy="540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ctr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872CA1F5-31F8-4A8D-BBFE-DDDBAABB0551}" type="TxLink">
              <a:rPr lang="en-US" sz="1600" b="1" i="0" u="none" strike="noStrike">
                <a:solidFill>
                  <a:srgbClr val="000099"/>
                </a:solidFill>
                <a:latin typeface="Calibri"/>
              </a:rPr>
              <a:pPr algn="ctr"/>
              <a:t> </a:t>
            </a:fld>
            <a:endParaRPr lang="de-DE" sz="1600" b="1" i="0" u="none">
              <a:solidFill>
                <a:srgbClr val="000099"/>
              </a:solidFill>
            </a:endParaRPr>
          </a:p>
        </xdr:txBody>
      </xdr:sp>
      <xdr:sp macro="" textlink="L51">
        <xdr:nvSpPr>
          <xdr:cNvPr id="322" name="Textfeld 1">
            <a:extLst>
              <a:ext uri="{FF2B5EF4-FFF2-40B4-BE49-F238E27FC236}">
                <a16:creationId xmlns:a16="http://schemas.microsoft.com/office/drawing/2014/main" id="{00000000-0008-0000-0200-000042010000}"/>
              </a:ext>
            </a:extLst>
          </xdr:cNvPr>
          <xdr:cNvSpPr txBox="1"/>
        </xdr:nvSpPr>
        <xdr:spPr>
          <a:xfrm>
            <a:off x="24931007" y="13215263"/>
            <a:ext cx="1368000" cy="540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ctr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43DD3180-21D5-4715-9A35-3928C6818040}" type="TxLink">
              <a:rPr lang="en-US" sz="1600" b="1" i="0" u="none" strike="noStrike">
                <a:solidFill>
                  <a:srgbClr val="000099"/>
                </a:solidFill>
                <a:latin typeface="Calibri"/>
              </a:rPr>
              <a:pPr algn="ctr"/>
              <a:t> </a:t>
            </a:fld>
            <a:endParaRPr lang="de-DE" sz="1600" b="1" i="0" u="none">
              <a:solidFill>
                <a:srgbClr val="000099"/>
              </a:solidFill>
            </a:endParaRPr>
          </a:p>
        </xdr:txBody>
      </xdr:sp>
      <xdr:sp macro="" textlink="L52">
        <xdr:nvSpPr>
          <xdr:cNvPr id="323" name="Textfeld 1">
            <a:extLst>
              <a:ext uri="{FF2B5EF4-FFF2-40B4-BE49-F238E27FC236}">
                <a16:creationId xmlns:a16="http://schemas.microsoft.com/office/drawing/2014/main" id="{00000000-0008-0000-0200-000043010000}"/>
              </a:ext>
            </a:extLst>
          </xdr:cNvPr>
          <xdr:cNvSpPr txBox="1"/>
        </xdr:nvSpPr>
        <xdr:spPr>
          <a:xfrm>
            <a:off x="26230489" y="13215263"/>
            <a:ext cx="1368000" cy="540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ctr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128844F4-7781-4216-9BC8-A9C122F9E602}" type="TxLink">
              <a:rPr lang="en-US" sz="1600" b="1" i="0" u="none" strike="noStrike">
                <a:solidFill>
                  <a:srgbClr val="000099"/>
                </a:solidFill>
                <a:latin typeface="Calibri"/>
              </a:rPr>
              <a:pPr algn="ctr"/>
              <a:t> </a:t>
            </a:fld>
            <a:endParaRPr lang="de-DE" sz="1600" b="1" i="0" u="none">
              <a:solidFill>
                <a:srgbClr val="000099"/>
              </a:solidFill>
            </a:endParaRPr>
          </a:p>
        </xdr:txBody>
      </xdr:sp>
      <xdr:sp macro="" textlink="L53">
        <xdr:nvSpPr>
          <xdr:cNvPr id="324" name="Textfeld 1">
            <a:extLst>
              <a:ext uri="{FF2B5EF4-FFF2-40B4-BE49-F238E27FC236}">
                <a16:creationId xmlns:a16="http://schemas.microsoft.com/office/drawing/2014/main" id="{00000000-0008-0000-0200-000044010000}"/>
              </a:ext>
            </a:extLst>
          </xdr:cNvPr>
          <xdr:cNvSpPr txBox="1"/>
        </xdr:nvSpPr>
        <xdr:spPr>
          <a:xfrm>
            <a:off x="27529972" y="13215263"/>
            <a:ext cx="1368000" cy="540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ctr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57788F38-D4C9-4FD9-9104-D0018C6E7FDC}" type="TxLink">
              <a:rPr lang="en-US" sz="1600" b="1" i="0" u="none" strike="noStrike">
                <a:solidFill>
                  <a:srgbClr val="000099"/>
                </a:solidFill>
                <a:latin typeface="Calibri"/>
              </a:rPr>
              <a:pPr algn="ctr"/>
              <a:t> </a:t>
            </a:fld>
            <a:endParaRPr lang="de-DE" sz="1600" b="1" i="0" u="none">
              <a:solidFill>
                <a:srgbClr val="000099"/>
              </a:solidFill>
            </a:endParaRPr>
          </a:p>
        </xdr:txBody>
      </xdr:sp>
      <xdr:sp macro="" textlink="L45">
        <xdr:nvSpPr>
          <xdr:cNvPr id="325" name="Textfeld 1">
            <a:extLst>
              <a:ext uri="{FF2B5EF4-FFF2-40B4-BE49-F238E27FC236}">
                <a16:creationId xmlns:a16="http://schemas.microsoft.com/office/drawing/2014/main" id="{00000000-0008-0000-0200-000045010000}"/>
              </a:ext>
            </a:extLst>
          </xdr:cNvPr>
          <xdr:cNvSpPr txBox="1">
            <a:spLocks/>
          </xdr:cNvSpPr>
        </xdr:nvSpPr>
        <xdr:spPr>
          <a:xfrm>
            <a:off x="17134114" y="13215263"/>
            <a:ext cx="1368001" cy="540000"/>
          </a:xfrm>
          <a:prstGeom prst="rect">
            <a:avLst/>
          </a:prstGeom>
          <a:noFill/>
        </xdr:spPr>
        <xdr:txBody>
          <a:bodyPr vertOverflow="clip" horzOverflow="clip" wrap="square" lIns="72000" tIns="0" rIns="72000" bIns="0" rtlCol="0" anchor="ctr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EBDD47C9-B77B-4261-8A54-BD920CF78B1F}" type="TxLink">
              <a:rPr lang="en-US" sz="1600" b="1" i="0" u="none" strike="noStrike">
                <a:solidFill>
                  <a:srgbClr val="000099"/>
                </a:solidFill>
                <a:latin typeface="Calibri"/>
              </a:rPr>
              <a:pPr algn="ctr"/>
              <a:t> </a:t>
            </a:fld>
            <a:endParaRPr lang="de-DE" sz="1600" b="1" i="0" u="none">
              <a:solidFill>
                <a:srgbClr val="000099"/>
              </a:solidFill>
            </a:endParaRPr>
          </a:p>
        </xdr:txBody>
      </xdr:sp>
    </xdr:grpSp>
    <xdr:clientData/>
  </xdr:twoCellAnchor>
  <xdr:twoCellAnchor>
    <xdr:from>
      <xdr:col>16</xdr:col>
      <xdr:colOff>323849</xdr:colOff>
      <xdr:row>54</xdr:row>
      <xdr:rowOff>154213</xdr:rowOff>
    </xdr:from>
    <xdr:to>
      <xdr:col>29</xdr:col>
      <xdr:colOff>535134</xdr:colOff>
      <xdr:row>67</xdr:row>
      <xdr:rowOff>169892</xdr:rowOff>
    </xdr:to>
    <xdr:grpSp>
      <xdr:nvGrpSpPr>
        <xdr:cNvPr id="326" name="Gruppieren 325">
          <a:extLst>
            <a:ext uri="{FF2B5EF4-FFF2-40B4-BE49-F238E27FC236}">
              <a16:creationId xmlns:a16="http://schemas.microsoft.com/office/drawing/2014/main" id="{00000000-0008-0000-0200-000046010000}"/>
            </a:ext>
          </a:extLst>
        </xdr:cNvPr>
        <xdr:cNvGrpSpPr/>
      </xdr:nvGrpSpPr>
      <xdr:grpSpPr>
        <a:xfrm>
          <a:off x="17541420" y="13806713"/>
          <a:ext cx="12475857" cy="3190679"/>
          <a:chOff x="16772163" y="13717813"/>
          <a:chExt cx="12240000" cy="3172536"/>
        </a:xfrm>
      </xdr:grpSpPr>
      <xdr:graphicFrame macro="">
        <xdr:nvGraphicFramePr>
          <xdr:cNvPr id="327" name="Diagramm 326">
            <a:extLst>
              <a:ext uri="{FF2B5EF4-FFF2-40B4-BE49-F238E27FC236}">
                <a16:creationId xmlns:a16="http://schemas.microsoft.com/office/drawing/2014/main" id="{00000000-0008-0000-0200-000047010000}"/>
              </a:ext>
            </a:extLst>
          </xdr:cNvPr>
          <xdr:cNvGraphicFramePr>
            <a:graphicFrameLocks/>
          </xdr:cNvGraphicFramePr>
        </xdr:nvGraphicFramePr>
        <xdr:xfrm>
          <a:off x="16772163" y="13717813"/>
          <a:ext cx="12240000" cy="3132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sp macro="" textlink="P7">
        <xdr:nvSpPr>
          <xdr:cNvPr id="328" name="Textfeld 1">
            <a:extLst>
              <a:ext uri="{FF2B5EF4-FFF2-40B4-BE49-F238E27FC236}">
                <a16:creationId xmlns:a16="http://schemas.microsoft.com/office/drawing/2014/main" id="{00000000-0008-0000-0200-000048010000}"/>
              </a:ext>
            </a:extLst>
          </xdr:cNvPr>
          <xdr:cNvSpPr txBox="1"/>
        </xdr:nvSpPr>
        <xdr:spPr>
          <a:xfrm>
            <a:off x="18854057" y="13726886"/>
            <a:ext cx="540000" cy="216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t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9CED8161-8326-4E66-A758-DD5FBA4433FB}" type="TxLink">
              <a:rPr lang="en-US" sz="1400" b="1" i="0" u="none" strike="noStrike">
                <a:solidFill>
                  <a:srgbClr val="00B050"/>
                </a:solidFill>
                <a:latin typeface="Calibri"/>
              </a:rPr>
              <a:pPr algn="ctr"/>
              <a:t>10%</a:t>
            </a:fld>
            <a:endParaRPr lang="de-DE" sz="1400" b="1" i="0" u="sng">
              <a:solidFill>
                <a:srgbClr val="00B050"/>
              </a:solidFill>
            </a:endParaRPr>
          </a:p>
        </xdr:txBody>
      </xdr:sp>
      <xdr:sp macro="" textlink="P8">
        <xdr:nvSpPr>
          <xdr:cNvPr id="329" name="Textfeld 1">
            <a:extLst>
              <a:ext uri="{FF2B5EF4-FFF2-40B4-BE49-F238E27FC236}">
                <a16:creationId xmlns:a16="http://schemas.microsoft.com/office/drawing/2014/main" id="{00000000-0008-0000-0200-000049010000}"/>
              </a:ext>
            </a:extLst>
          </xdr:cNvPr>
          <xdr:cNvSpPr txBox="1"/>
        </xdr:nvSpPr>
        <xdr:spPr>
          <a:xfrm>
            <a:off x="20149457" y="13726886"/>
            <a:ext cx="540000" cy="216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t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23B42436-C429-438D-8CC5-B94BC37D556F}" type="TxLink">
              <a:rPr lang="en-US" sz="1400" b="1" i="0" u="none" strike="noStrike">
                <a:solidFill>
                  <a:srgbClr val="00B050"/>
                </a:solidFill>
                <a:latin typeface="Calibri"/>
              </a:rPr>
              <a:pPr algn="ctr"/>
              <a:t>10%</a:t>
            </a:fld>
            <a:endParaRPr lang="de-DE" sz="1400" b="1" i="0" u="sng">
              <a:solidFill>
                <a:srgbClr val="00B050"/>
              </a:solidFill>
            </a:endParaRPr>
          </a:p>
        </xdr:txBody>
      </xdr:sp>
      <xdr:sp macro="" textlink="P9">
        <xdr:nvSpPr>
          <xdr:cNvPr id="330" name="Textfeld 1">
            <a:extLst>
              <a:ext uri="{FF2B5EF4-FFF2-40B4-BE49-F238E27FC236}">
                <a16:creationId xmlns:a16="http://schemas.microsoft.com/office/drawing/2014/main" id="{00000000-0008-0000-0200-00004A010000}"/>
              </a:ext>
            </a:extLst>
          </xdr:cNvPr>
          <xdr:cNvSpPr txBox="1"/>
        </xdr:nvSpPr>
        <xdr:spPr>
          <a:xfrm>
            <a:off x="21444857" y="13726886"/>
            <a:ext cx="540000" cy="216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t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0D30FE53-7965-4C00-992C-51F466DAC0B8}" type="TxLink">
              <a:rPr lang="en-US" sz="1400" b="1" i="0" u="none" strike="noStrike">
                <a:solidFill>
                  <a:srgbClr val="00B050"/>
                </a:solidFill>
                <a:latin typeface="Calibri"/>
              </a:rPr>
              <a:pPr algn="ctr"/>
              <a:t>10%</a:t>
            </a:fld>
            <a:endParaRPr lang="de-DE" sz="1400" b="1" i="0" u="sng">
              <a:solidFill>
                <a:srgbClr val="00B050"/>
              </a:solidFill>
            </a:endParaRPr>
          </a:p>
        </xdr:txBody>
      </xdr:sp>
      <xdr:sp macro="" textlink="P10">
        <xdr:nvSpPr>
          <xdr:cNvPr id="331" name="Textfeld 1">
            <a:extLst>
              <a:ext uri="{FF2B5EF4-FFF2-40B4-BE49-F238E27FC236}">
                <a16:creationId xmlns:a16="http://schemas.microsoft.com/office/drawing/2014/main" id="{00000000-0008-0000-0200-00004B010000}"/>
              </a:ext>
            </a:extLst>
          </xdr:cNvPr>
          <xdr:cNvSpPr txBox="1"/>
        </xdr:nvSpPr>
        <xdr:spPr>
          <a:xfrm>
            <a:off x="22740257" y="13726886"/>
            <a:ext cx="540000" cy="216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t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C13DD133-7513-4B55-A39A-DB80B208528B}" type="TxLink">
              <a:rPr lang="en-US" sz="1400" b="1" i="0" u="none" strike="noStrike">
                <a:solidFill>
                  <a:srgbClr val="00B050"/>
                </a:solidFill>
                <a:latin typeface="Calibri"/>
              </a:rPr>
              <a:pPr algn="ctr"/>
              <a:t>10%</a:t>
            </a:fld>
            <a:endParaRPr lang="de-DE" sz="1400" b="1" i="0" u="sng">
              <a:solidFill>
                <a:srgbClr val="00B050"/>
              </a:solidFill>
            </a:endParaRPr>
          </a:p>
        </xdr:txBody>
      </xdr:sp>
      <xdr:sp macro="" textlink="P11">
        <xdr:nvSpPr>
          <xdr:cNvPr id="332" name="Textfeld 1">
            <a:extLst>
              <a:ext uri="{FF2B5EF4-FFF2-40B4-BE49-F238E27FC236}">
                <a16:creationId xmlns:a16="http://schemas.microsoft.com/office/drawing/2014/main" id="{00000000-0008-0000-0200-00004C010000}"/>
              </a:ext>
            </a:extLst>
          </xdr:cNvPr>
          <xdr:cNvSpPr txBox="1"/>
        </xdr:nvSpPr>
        <xdr:spPr>
          <a:xfrm>
            <a:off x="24035657" y="13726886"/>
            <a:ext cx="540000" cy="216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t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0C5D3D28-677D-4131-A8CE-2C37FDD74694}" type="TxLink">
              <a:rPr lang="en-US" sz="1400" b="1" i="0" u="none" strike="noStrike">
                <a:solidFill>
                  <a:srgbClr val="00B050"/>
                </a:solidFill>
                <a:latin typeface="Calibri"/>
              </a:rPr>
              <a:pPr algn="ctr"/>
              <a:t>10%</a:t>
            </a:fld>
            <a:endParaRPr lang="de-DE" sz="1400" b="1" i="0" u="sng">
              <a:solidFill>
                <a:srgbClr val="00B050"/>
              </a:solidFill>
            </a:endParaRPr>
          </a:p>
        </xdr:txBody>
      </xdr:sp>
      <xdr:sp macro="" textlink="P12">
        <xdr:nvSpPr>
          <xdr:cNvPr id="333" name="Textfeld 1">
            <a:extLst>
              <a:ext uri="{FF2B5EF4-FFF2-40B4-BE49-F238E27FC236}">
                <a16:creationId xmlns:a16="http://schemas.microsoft.com/office/drawing/2014/main" id="{00000000-0008-0000-0200-00004D010000}"/>
              </a:ext>
            </a:extLst>
          </xdr:cNvPr>
          <xdr:cNvSpPr txBox="1"/>
        </xdr:nvSpPr>
        <xdr:spPr>
          <a:xfrm>
            <a:off x="25331057" y="13726886"/>
            <a:ext cx="540000" cy="216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t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DD76FD9A-6C03-4C76-AF81-8D58694F1B38}" type="TxLink">
              <a:rPr lang="en-US" sz="1400" b="1" i="0" u="none" strike="noStrike">
                <a:solidFill>
                  <a:srgbClr val="00B050"/>
                </a:solidFill>
                <a:latin typeface="Calibri"/>
              </a:rPr>
              <a:pPr algn="ctr"/>
              <a:t> </a:t>
            </a:fld>
            <a:endParaRPr lang="de-DE" sz="1400" b="1" i="0" u="sng">
              <a:solidFill>
                <a:srgbClr val="00B050"/>
              </a:solidFill>
            </a:endParaRPr>
          </a:p>
        </xdr:txBody>
      </xdr:sp>
      <xdr:sp macro="" textlink="P13">
        <xdr:nvSpPr>
          <xdr:cNvPr id="334" name="Textfeld 1">
            <a:extLst>
              <a:ext uri="{FF2B5EF4-FFF2-40B4-BE49-F238E27FC236}">
                <a16:creationId xmlns:a16="http://schemas.microsoft.com/office/drawing/2014/main" id="{00000000-0008-0000-0200-00004E010000}"/>
              </a:ext>
            </a:extLst>
          </xdr:cNvPr>
          <xdr:cNvSpPr txBox="1"/>
        </xdr:nvSpPr>
        <xdr:spPr>
          <a:xfrm>
            <a:off x="26626457" y="13726886"/>
            <a:ext cx="540000" cy="216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t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2CB6A06E-7DA1-4502-A458-4DD75A45B867}" type="TxLink">
              <a:rPr lang="en-US" sz="1400" b="1" i="0" u="none" strike="noStrike">
                <a:solidFill>
                  <a:srgbClr val="00B050"/>
                </a:solidFill>
                <a:latin typeface="Calibri"/>
              </a:rPr>
              <a:pPr algn="ctr"/>
              <a:t> </a:t>
            </a:fld>
            <a:endParaRPr lang="de-DE" sz="1400" b="1" i="0" u="sng">
              <a:solidFill>
                <a:srgbClr val="00B050"/>
              </a:solidFill>
            </a:endParaRPr>
          </a:p>
        </xdr:txBody>
      </xdr:sp>
      <xdr:sp macro="" textlink="P14">
        <xdr:nvSpPr>
          <xdr:cNvPr id="335" name="Textfeld 1">
            <a:extLst>
              <a:ext uri="{FF2B5EF4-FFF2-40B4-BE49-F238E27FC236}">
                <a16:creationId xmlns:a16="http://schemas.microsoft.com/office/drawing/2014/main" id="{00000000-0008-0000-0200-00004F010000}"/>
              </a:ext>
            </a:extLst>
          </xdr:cNvPr>
          <xdr:cNvSpPr txBox="1"/>
        </xdr:nvSpPr>
        <xdr:spPr>
          <a:xfrm>
            <a:off x="27921860" y="13726886"/>
            <a:ext cx="540000" cy="216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t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CE7E0ED5-0E99-42BC-B688-449213114507}" type="TxLink">
              <a:rPr lang="en-US" sz="1400" b="1" i="0" u="none" strike="noStrike">
                <a:solidFill>
                  <a:srgbClr val="00B050"/>
                </a:solidFill>
                <a:latin typeface="Calibri"/>
              </a:rPr>
              <a:pPr algn="ctr"/>
              <a:t> </a:t>
            </a:fld>
            <a:endParaRPr lang="de-DE" sz="1400" b="1" i="0" u="sng">
              <a:solidFill>
                <a:srgbClr val="00B050"/>
              </a:solidFill>
            </a:endParaRPr>
          </a:p>
        </xdr:txBody>
      </xdr:sp>
      <xdr:sp macro="" textlink="P6">
        <xdr:nvSpPr>
          <xdr:cNvPr id="336" name="Textfeld 1">
            <a:extLst>
              <a:ext uri="{FF2B5EF4-FFF2-40B4-BE49-F238E27FC236}">
                <a16:creationId xmlns:a16="http://schemas.microsoft.com/office/drawing/2014/main" id="{00000000-0008-0000-0200-000050010000}"/>
              </a:ext>
            </a:extLst>
          </xdr:cNvPr>
          <xdr:cNvSpPr txBox="1">
            <a:spLocks/>
          </xdr:cNvSpPr>
        </xdr:nvSpPr>
        <xdr:spPr>
          <a:xfrm>
            <a:off x="17558657" y="13726886"/>
            <a:ext cx="540000" cy="216000"/>
          </a:xfrm>
          <a:prstGeom prst="rect">
            <a:avLst/>
          </a:prstGeom>
          <a:noFill/>
        </xdr:spPr>
        <xdr:txBody>
          <a:bodyPr vertOverflow="clip" horzOverflow="clip" wrap="square" lIns="72000" tIns="0" rIns="72000" bIns="0" rtlCol="0" anchor="t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5D835EB5-317C-4F83-80E2-EC3E9A172D03}" type="TxLink">
              <a:rPr lang="en-US" sz="1400" b="1" i="0" u="none" strike="noStrike">
                <a:solidFill>
                  <a:srgbClr val="00B050"/>
                </a:solidFill>
                <a:latin typeface="Calibri"/>
              </a:rPr>
              <a:pPr algn="ctr"/>
              <a:t>10%</a:t>
            </a:fld>
            <a:endParaRPr lang="de-DE" sz="1400" b="1" i="0" u="sng">
              <a:solidFill>
                <a:srgbClr val="00B050"/>
              </a:solidFill>
            </a:endParaRPr>
          </a:p>
        </xdr:txBody>
      </xdr:sp>
      <xdr:sp macro="" textlink="L59">
        <xdr:nvSpPr>
          <xdr:cNvPr id="337" name="Textfeld 1">
            <a:extLst>
              <a:ext uri="{FF2B5EF4-FFF2-40B4-BE49-F238E27FC236}">
                <a16:creationId xmlns:a16="http://schemas.microsoft.com/office/drawing/2014/main" id="{00000000-0008-0000-0200-000051010000}"/>
              </a:ext>
            </a:extLst>
          </xdr:cNvPr>
          <xdr:cNvSpPr txBox="1"/>
        </xdr:nvSpPr>
        <xdr:spPr>
          <a:xfrm>
            <a:off x="18444484" y="16350349"/>
            <a:ext cx="1368000" cy="540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ctr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67340A14-F1B5-42B3-AFEC-D259D6205B30}" type="TxLink">
              <a:rPr lang="en-US" sz="1600" b="1" i="0" u="none" strike="noStrike">
                <a:solidFill>
                  <a:srgbClr val="000099"/>
                </a:solidFill>
                <a:latin typeface="Calibri"/>
              </a:rPr>
              <a:pPr algn="ctr"/>
              <a:t> </a:t>
            </a:fld>
            <a:endParaRPr lang="de-DE" sz="1600" b="1" i="0" u="none">
              <a:solidFill>
                <a:srgbClr val="000099"/>
              </a:solidFill>
            </a:endParaRPr>
          </a:p>
        </xdr:txBody>
      </xdr:sp>
      <xdr:sp macro="" textlink="L60">
        <xdr:nvSpPr>
          <xdr:cNvPr id="338" name="Textfeld 1">
            <a:extLst>
              <a:ext uri="{FF2B5EF4-FFF2-40B4-BE49-F238E27FC236}">
                <a16:creationId xmlns:a16="http://schemas.microsoft.com/office/drawing/2014/main" id="{00000000-0008-0000-0200-000052010000}"/>
              </a:ext>
            </a:extLst>
          </xdr:cNvPr>
          <xdr:cNvSpPr txBox="1"/>
        </xdr:nvSpPr>
        <xdr:spPr>
          <a:xfrm>
            <a:off x="19743966" y="16350349"/>
            <a:ext cx="1368000" cy="540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ctr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64667888-63E2-44EC-A7D9-E80A55B929F5}" type="TxLink">
              <a:rPr lang="en-US" sz="1600" b="1" i="0" u="none" strike="noStrike">
                <a:solidFill>
                  <a:srgbClr val="000099"/>
                </a:solidFill>
                <a:latin typeface="Calibri"/>
              </a:rPr>
              <a:pPr algn="ctr"/>
              <a:t> </a:t>
            </a:fld>
            <a:endParaRPr lang="de-DE" sz="1600" b="1" i="0" u="none">
              <a:solidFill>
                <a:srgbClr val="000099"/>
              </a:solidFill>
            </a:endParaRPr>
          </a:p>
        </xdr:txBody>
      </xdr:sp>
      <xdr:sp macro="" textlink="L61">
        <xdr:nvSpPr>
          <xdr:cNvPr id="339" name="Textfeld 1">
            <a:extLst>
              <a:ext uri="{FF2B5EF4-FFF2-40B4-BE49-F238E27FC236}">
                <a16:creationId xmlns:a16="http://schemas.microsoft.com/office/drawing/2014/main" id="{00000000-0008-0000-0200-000053010000}"/>
              </a:ext>
            </a:extLst>
          </xdr:cNvPr>
          <xdr:cNvSpPr txBox="1"/>
        </xdr:nvSpPr>
        <xdr:spPr>
          <a:xfrm>
            <a:off x="21043448" y="16350349"/>
            <a:ext cx="1368000" cy="540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ctr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F3B0A5FE-A1F2-40B1-9C6F-74EAE0EB6ABB}" type="TxLink">
              <a:rPr lang="en-US" sz="1600" b="1" i="0" u="none" strike="noStrike">
                <a:solidFill>
                  <a:srgbClr val="000099"/>
                </a:solidFill>
                <a:latin typeface="Calibri"/>
              </a:rPr>
              <a:pPr algn="ctr"/>
              <a:t> </a:t>
            </a:fld>
            <a:endParaRPr lang="de-DE" sz="1600" b="1" i="0" u="none">
              <a:solidFill>
                <a:srgbClr val="000099"/>
              </a:solidFill>
            </a:endParaRPr>
          </a:p>
        </xdr:txBody>
      </xdr:sp>
      <xdr:sp macro="" textlink="L62">
        <xdr:nvSpPr>
          <xdr:cNvPr id="340" name="Textfeld 1">
            <a:extLst>
              <a:ext uri="{FF2B5EF4-FFF2-40B4-BE49-F238E27FC236}">
                <a16:creationId xmlns:a16="http://schemas.microsoft.com/office/drawing/2014/main" id="{00000000-0008-0000-0200-000054010000}"/>
              </a:ext>
            </a:extLst>
          </xdr:cNvPr>
          <xdr:cNvSpPr txBox="1"/>
        </xdr:nvSpPr>
        <xdr:spPr>
          <a:xfrm>
            <a:off x="22342930" y="16350349"/>
            <a:ext cx="1368000" cy="540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ctr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F7BAC559-91E9-48F6-A3C6-908FE05BB377}" type="TxLink">
              <a:rPr lang="en-US" sz="1600" b="1" i="0" u="none" strike="noStrike">
                <a:solidFill>
                  <a:srgbClr val="000099"/>
                </a:solidFill>
                <a:latin typeface="Calibri"/>
              </a:rPr>
              <a:pPr algn="ctr"/>
              <a:t> </a:t>
            </a:fld>
            <a:endParaRPr lang="de-DE" sz="1600" b="1" i="0" u="none">
              <a:solidFill>
                <a:srgbClr val="000099"/>
              </a:solidFill>
            </a:endParaRPr>
          </a:p>
        </xdr:txBody>
      </xdr:sp>
      <xdr:sp macro="" textlink="L63">
        <xdr:nvSpPr>
          <xdr:cNvPr id="341" name="Textfeld 1">
            <a:extLst>
              <a:ext uri="{FF2B5EF4-FFF2-40B4-BE49-F238E27FC236}">
                <a16:creationId xmlns:a16="http://schemas.microsoft.com/office/drawing/2014/main" id="{00000000-0008-0000-0200-000055010000}"/>
              </a:ext>
            </a:extLst>
          </xdr:cNvPr>
          <xdr:cNvSpPr txBox="1"/>
        </xdr:nvSpPr>
        <xdr:spPr>
          <a:xfrm>
            <a:off x="23642412" y="16350349"/>
            <a:ext cx="1368000" cy="540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ctr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BF9CD858-7352-4AB6-9591-1104AF33535B}" type="TxLink">
              <a:rPr lang="en-US" sz="1600" b="1" i="0" u="none" strike="noStrike">
                <a:solidFill>
                  <a:srgbClr val="000099"/>
                </a:solidFill>
                <a:latin typeface="Calibri"/>
              </a:rPr>
              <a:pPr algn="ctr"/>
              <a:t> </a:t>
            </a:fld>
            <a:endParaRPr lang="de-DE" sz="1600" b="1" i="0" u="none">
              <a:solidFill>
                <a:srgbClr val="000099"/>
              </a:solidFill>
            </a:endParaRPr>
          </a:p>
        </xdr:txBody>
      </xdr:sp>
      <xdr:sp macro="" textlink="L64">
        <xdr:nvSpPr>
          <xdr:cNvPr id="342" name="Textfeld 1">
            <a:extLst>
              <a:ext uri="{FF2B5EF4-FFF2-40B4-BE49-F238E27FC236}">
                <a16:creationId xmlns:a16="http://schemas.microsoft.com/office/drawing/2014/main" id="{00000000-0008-0000-0200-000056010000}"/>
              </a:ext>
            </a:extLst>
          </xdr:cNvPr>
          <xdr:cNvSpPr txBox="1"/>
        </xdr:nvSpPr>
        <xdr:spPr>
          <a:xfrm>
            <a:off x="24941894" y="16350349"/>
            <a:ext cx="1368000" cy="540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ctr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AA713B8B-5F43-4548-9604-2B6E37410905}" type="TxLink">
              <a:rPr lang="en-US" sz="1600" b="1" i="0" u="none" strike="noStrike">
                <a:solidFill>
                  <a:srgbClr val="000099"/>
                </a:solidFill>
                <a:latin typeface="Calibri"/>
              </a:rPr>
              <a:pPr algn="ctr"/>
              <a:t> </a:t>
            </a:fld>
            <a:endParaRPr lang="de-DE" sz="1600" b="1" i="0" u="none">
              <a:solidFill>
                <a:srgbClr val="000099"/>
              </a:solidFill>
            </a:endParaRPr>
          </a:p>
        </xdr:txBody>
      </xdr:sp>
      <xdr:sp macro="" textlink="L65">
        <xdr:nvSpPr>
          <xdr:cNvPr id="343" name="Textfeld 1">
            <a:extLst>
              <a:ext uri="{FF2B5EF4-FFF2-40B4-BE49-F238E27FC236}">
                <a16:creationId xmlns:a16="http://schemas.microsoft.com/office/drawing/2014/main" id="{00000000-0008-0000-0200-000057010000}"/>
              </a:ext>
            </a:extLst>
          </xdr:cNvPr>
          <xdr:cNvSpPr txBox="1"/>
        </xdr:nvSpPr>
        <xdr:spPr>
          <a:xfrm>
            <a:off x="26241376" y="16350349"/>
            <a:ext cx="1368000" cy="540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ctr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211510B2-3143-470E-B0BD-F7967D3FFE12}" type="TxLink">
              <a:rPr lang="en-US" sz="1600" b="1" i="0" u="none" strike="noStrike">
                <a:solidFill>
                  <a:srgbClr val="000099"/>
                </a:solidFill>
                <a:latin typeface="Calibri"/>
              </a:rPr>
              <a:pPr algn="ctr"/>
              <a:t> </a:t>
            </a:fld>
            <a:endParaRPr lang="de-DE" sz="1600" b="1" i="0" u="none">
              <a:solidFill>
                <a:srgbClr val="000099"/>
              </a:solidFill>
            </a:endParaRPr>
          </a:p>
        </xdr:txBody>
      </xdr:sp>
      <xdr:sp macro="" textlink="L66">
        <xdr:nvSpPr>
          <xdr:cNvPr id="344" name="Textfeld 1">
            <a:extLst>
              <a:ext uri="{FF2B5EF4-FFF2-40B4-BE49-F238E27FC236}">
                <a16:creationId xmlns:a16="http://schemas.microsoft.com/office/drawing/2014/main" id="{00000000-0008-0000-0200-000058010000}"/>
              </a:ext>
            </a:extLst>
          </xdr:cNvPr>
          <xdr:cNvSpPr txBox="1"/>
        </xdr:nvSpPr>
        <xdr:spPr>
          <a:xfrm>
            <a:off x="27540859" y="16350349"/>
            <a:ext cx="1368000" cy="540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ctr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663E2F25-BB39-43F5-9768-17CF7C5E07BC}" type="TxLink">
              <a:rPr lang="en-US" sz="1600" b="1" i="0" u="none" strike="noStrike">
                <a:solidFill>
                  <a:srgbClr val="000099"/>
                </a:solidFill>
                <a:latin typeface="Calibri"/>
              </a:rPr>
              <a:pPr algn="ctr"/>
              <a:t> </a:t>
            </a:fld>
            <a:endParaRPr lang="de-DE" sz="1600" b="1" i="0" u="none">
              <a:solidFill>
                <a:srgbClr val="000099"/>
              </a:solidFill>
            </a:endParaRPr>
          </a:p>
        </xdr:txBody>
      </xdr:sp>
      <xdr:sp macro="" textlink="L58">
        <xdr:nvSpPr>
          <xdr:cNvPr id="345" name="Textfeld 1">
            <a:extLst>
              <a:ext uri="{FF2B5EF4-FFF2-40B4-BE49-F238E27FC236}">
                <a16:creationId xmlns:a16="http://schemas.microsoft.com/office/drawing/2014/main" id="{00000000-0008-0000-0200-000059010000}"/>
              </a:ext>
            </a:extLst>
          </xdr:cNvPr>
          <xdr:cNvSpPr txBox="1">
            <a:spLocks/>
          </xdr:cNvSpPr>
        </xdr:nvSpPr>
        <xdr:spPr>
          <a:xfrm>
            <a:off x="17145001" y="16350349"/>
            <a:ext cx="1368001" cy="540000"/>
          </a:xfrm>
          <a:prstGeom prst="rect">
            <a:avLst/>
          </a:prstGeom>
          <a:noFill/>
        </xdr:spPr>
        <xdr:txBody>
          <a:bodyPr vertOverflow="clip" horzOverflow="clip" wrap="square" lIns="72000" tIns="0" rIns="72000" bIns="0" rtlCol="0" anchor="ctr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8B26638E-BF61-4E66-89CE-2250D295F535}" type="TxLink">
              <a:rPr lang="en-US" sz="1600" b="1" i="0" u="none" strike="noStrike">
                <a:solidFill>
                  <a:srgbClr val="000099"/>
                </a:solidFill>
                <a:latin typeface="Calibri"/>
              </a:rPr>
              <a:pPr algn="ctr"/>
              <a:t> </a:t>
            </a:fld>
            <a:endParaRPr lang="de-DE" sz="1600" b="1" i="0" u="none">
              <a:solidFill>
                <a:srgbClr val="000099"/>
              </a:solidFill>
            </a:endParaRPr>
          </a:p>
        </xdr:txBody>
      </xdr:sp>
    </xdr:grpSp>
    <xdr:clientData/>
  </xdr:twoCellAnchor>
  <xdr:twoCellAnchor>
    <xdr:from>
      <xdr:col>16</xdr:col>
      <xdr:colOff>323849</xdr:colOff>
      <xdr:row>67</xdr:row>
      <xdr:rowOff>132895</xdr:rowOff>
    </xdr:from>
    <xdr:to>
      <xdr:col>29</xdr:col>
      <xdr:colOff>535134</xdr:colOff>
      <xdr:row>80</xdr:row>
      <xdr:rowOff>126348</xdr:rowOff>
    </xdr:to>
    <xdr:grpSp>
      <xdr:nvGrpSpPr>
        <xdr:cNvPr id="346" name="Gruppieren 345">
          <a:extLst>
            <a:ext uri="{FF2B5EF4-FFF2-40B4-BE49-F238E27FC236}">
              <a16:creationId xmlns:a16="http://schemas.microsoft.com/office/drawing/2014/main" id="{00000000-0008-0000-0200-00005A010000}"/>
            </a:ext>
          </a:extLst>
        </xdr:cNvPr>
        <xdr:cNvGrpSpPr/>
      </xdr:nvGrpSpPr>
      <xdr:grpSpPr>
        <a:xfrm>
          <a:off x="17541420" y="16960395"/>
          <a:ext cx="12475857" cy="3186596"/>
          <a:chOff x="16772163" y="16853352"/>
          <a:chExt cx="12240000" cy="3161196"/>
        </a:xfrm>
      </xdr:grpSpPr>
      <xdr:graphicFrame macro="">
        <xdr:nvGraphicFramePr>
          <xdr:cNvPr id="347" name="Diagramm 346">
            <a:extLst>
              <a:ext uri="{FF2B5EF4-FFF2-40B4-BE49-F238E27FC236}">
                <a16:creationId xmlns:a16="http://schemas.microsoft.com/office/drawing/2014/main" id="{00000000-0008-0000-0200-00005B010000}"/>
              </a:ext>
            </a:extLst>
          </xdr:cNvPr>
          <xdr:cNvGraphicFramePr>
            <a:graphicFrameLocks/>
          </xdr:cNvGraphicFramePr>
        </xdr:nvGraphicFramePr>
        <xdr:xfrm>
          <a:off x="16772163" y="16853352"/>
          <a:ext cx="12240000" cy="3132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xdr:sp macro="" textlink="P7">
        <xdr:nvSpPr>
          <xdr:cNvPr id="348" name="Textfeld 1">
            <a:extLst>
              <a:ext uri="{FF2B5EF4-FFF2-40B4-BE49-F238E27FC236}">
                <a16:creationId xmlns:a16="http://schemas.microsoft.com/office/drawing/2014/main" id="{00000000-0008-0000-0200-00005C010000}"/>
              </a:ext>
            </a:extLst>
          </xdr:cNvPr>
          <xdr:cNvSpPr txBox="1"/>
        </xdr:nvSpPr>
        <xdr:spPr>
          <a:xfrm>
            <a:off x="18854056" y="16861971"/>
            <a:ext cx="540000" cy="216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t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9CED8161-8326-4E66-A758-DD5FBA4433FB}" type="TxLink">
              <a:rPr lang="en-US" sz="1400" b="1" i="0" u="none" strike="noStrike">
                <a:solidFill>
                  <a:srgbClr val="00B050"/>
                </a:solidFill>
                <a:latin typeface="Calibri"/>
              </a:rPr>
              <a:pPr algn="ctr"/>
              <a:t>10%</a:t>
            </a:fld>
            <a:endParaRPr lang="de-DE" sz="1400" b="1" i="0" u="sng">
              <a:solidFill>
                <a:srgbClr val="00B050"/>
              </a:solidFill>
            </a:endParaRPr>
          </a:p>
        </xdr:txBody>
      </xdr:sp>
      <xdr:sp macro="" textlink="P8">
        <xdr:nvSpPr>
          <xdr:cNvPr id="349" name="Textfeld 1">
            <a:extLst>
              <a:ext uri="{FF2B5EF4-FFF2-40B4-BE49-F238E27FC236}">
                <a16:creationId xmlns:a16="http://schemas.microsoft.com/office/drawing/2014/main" id="{00000000-0008-0000-0200-00005D010000}"/>
              </a:ext>
            </a:extLst>
          </xdr:cNvPr>
          <xdr:cNvSpPr txBox="1"/>
        </xdr:nvSpPr>
        <xdr:spPr>
          <a:xfrm>
            <a:off x="20149456" y="16861971"/>
            <a:ext cx="540000" cy="216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t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23B42436-C429-438D-8CC5-B94BC37D556F}" type="TxLink">
              <a:rPr lang="en-US" sz="1400" b="1" i="0" u="none" strike="noStrike">
                <a:solidFill>
                  <a:srgbClr val="00B050"/>
                </a:solidFill>
                <a:latin typeface="Calibri"/>
              </a:rPr>
              <a:pPr algn="ctr"/>
              <a:t>10%</a:t>
            </a:fld>
            <a:endParaRPr lang="de-DE" sz="1400" b="1" i="0" u="sng">
              <a:solidFill>
                <a:srgbClr val="00B050"/>
              </a:solidFill>
            </a:endParaRPr>
          </a:p>
        </xdr:txBody>
      </xdr:sp>
      <xdr:sp macro="" textlink="P9">
        <xdr:nvSpPr>
          <xdr:cNvPr id="350" name="Textfeld 1">
            <a:extLst>
              <a:ext uri="{FF2B5EF4-FFF2-40B4-BE49-F238E27FC236}">
                <a16:creationId xmlns:a16="http://schemas.microsoft.com/office/drawing/2014/main" id="{00000000-0008-0000-0200-00005E010000}"/>
              </a:ext>
            </a:extLst>
          </xdr:cNvPr>
          <xdr:cNvSpPr txBox="1"/>
        </xdr:nvSpPr>
        <xdr:spPr>
          <a:xfrm>
            <a:off x="21444856" y="16861971"/>
            <a:ext cx="540000" cy="216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t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0D30FE53-7965-4C00-992C-51F466DAC0B8}" type="TxLink">
              <a:rPr lang="en-US" sz="1400" b="1" i="0" u="none" strike="noStrike">
                <a:solidFill>
                  <a:srgbClr val="00B050"/>
                </a:solidFill>
                <a:latin typeface="Calibri"/>
              </a:rPr>
              <a:pPr algn="ctr"/>
              <a:t>10%</a:t>
            </a:fld>
            <a:endParaRPr lang="de-DE" sz="1400" b="1" i="0" u="sng">
              <a:solidFill>
                <a:srgbClr val="00B050"/>
              </a:solidFill>
            </a:endParaRPr>
          </a:p>
        </xdr:txBody>
      </xdr:sp>
      <xdr:sp macro="" textlink="P10">
        <xdr:nvSpPr>
          <xdr:cNvPr id="351" name="Textfeld 1">
            <a:extLst>
              <a:ext uri="{FF2B5EF4-FFF2-40B4-BE49-F238E27FC236}">
                <a16:creationId xmlns:a16="http://schemas.microsoft.com/office/drawing/2014/main" id="{00000000-0008-0000-0200-00005F010000}"/>
              </a:ext>
            </a:extLst>
          </xdr:cNvPr>
          <xdr:cNvSpPr txBox="1"/>
        </xdr:nvSpPr>
        <xdr:spPr>
          <a:xfrm>
            <a:off x="22740256" y="16861971"/>
            <a:ext cx="540000" cy="216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t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C13DD133-7513-4B55-A39A-DB80B208528B}" type="TxLink">
              <a:rPr lang="en-US" sz="1400" b="1" i="0" u="none" strike="noStrike">
                <a:solidFill>
                  <a:srgbClr val="00B050"/>
                </a:solidFill>
                <a:latin typeface="Calibri"/>
              </a:rPr>
              <a:pPr algn="ctr"/>
              <a:t>10%</a:t>
            </a:fld>
            <a:endParaRPr lang="de-DE" sz="1400" b="1" i="0" u="sng">
              <a:solidFill>
                <a:srgbClr val="00B050"/>
              </a:solidFill>
            </a:endParaRPr>
          </a:p>
        </xdr:txBody>
      </xdr:sp>
      <xdr:sp macro="" textlink="P11">
        <xdr:nvSpPr>
          <xdr:cNvPr id="352" name="Textfeld 1">
            <a:extLst>
              <a:ext uri="{FF2B5EF4-FFF2-40B4-BE49-F238E27FC236}">
                <a16:creationId xmlns:a16="http://schemas.microsoft.com/office/drawing/2014/main" id="{00000000-0008-0000-0200-000060010000}"/>
              </a:ext>
            </a:extLst>
          </xdr:cNvPr>
          <xdr:cNvSpPr txBox="1"/>
        </xdr:nvSpPr>
        <xdr:spPr>
          <a:xfrm>
            <a:off x="24035656" y="16861971"/>
            <a:ext cx="540000" cy="216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t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0C5D3D28-677D-4131-A8CE-2C37FDD74694}" type="TxLink">
              <a:rPr lang="en-US" sz="1400" b="1" i="0" u="none" strike="noStrike">
                <a:solidFill>
                  <a:srgbClr val="00B050"/>
                </a:solidFill>
                <a:latin typeface="Calibri"/>
              </a:rPr>
              <a:pPr algn="ctr"/>
              <a:t>10%</a:t>
            </a:fld>
            <a:endParaRPr lang="de-DE" sz="1400" b="1" i="0" u="sng">
              <a:solidFill>
                <a:srgbClr val="00B050"/>
              </a:solidFill>
            </a:endParaRPr>
          </a:p>
        </xdr:txBody>
      </xdr:sp>
      <xdr:sp macro="" textlink="P12">
        <xdr:nvSpPr>
          <xdr:cNvPr id="353" name="Textfeld 1">
            <a:extLst>
              <a:ext uri="{FF2B5EF4-FFF2-40B4-BE49-F238E27FC236}">
                <a16:creationId xmlns:a16="http://schemas.microsoft.com/office/drawing/2014/main" id="{00000000-0008-0000-0200-000061010000}"/>
              </a:ext>
            </a:extLst>
          </xdr:cNvPr>
          <xdr:cNvSpPr txBox="1"/>
        </xdr:nvSpPr>
        <xdr:spPr>
          <a:xfrm>
            <a:off x="25331056" y="16861971"/>
            <a:ext cx="540000" cy="216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t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DD76FD9A-6C03-4C76-AF81-8D58694F1B38}" type="TxLink">
              <a:rPr lang="en-US" sz="1400" b="1" i="0" u="none" strike="noStrike">
                <a:solidFill>
                  <a:srgbClr val="00B050"/>
                </a:solidFill>
                <a:latin typeface="Calibri"/>
              </a:rPr>
              <a:pPr algn="ctr"/>
              <a:t> </a:t>
            </a:fld>
            <a:endParaRPr lang="de-DE" sz="1400" b="1" i="0" u="sng">
              <a:solidFill>
                <a:srgbClr val="00B050"/>
              </a:solidFill>
            </a:endParaRPr>
          </a:p>
        </xdr:txBody>
      </xdr:sp>
      <xdr:sp macro="" textlink="P13">
        <xdr:nvSpPr>
          <xdr:cNvPr id="354" name="Textfeld 1">
            <a:extLst>
              <a:ext uri="{FF2B5EF4-FFF2-40B4-BE49-F238E27FC236}">
                <a16:creationId xmlns:a16="http://schemas.microsoft.com/office/drawing/2014/main" id="{00000000-0008-0000-0200-000062010000}"/>
              </a:ext>
            </a:extLst>
          </xdr:cNvPr>
          <xdr:cNvSpPr txBox="1"/>
        </xdr:nvSpPr>
        <xdr:spPr>
          <a:xfrm>
            <a:off x="26626456" y="16861971"/>
            <a:ext cx="540000" cy="216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t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2CB6A06E-7DA1-4502-A458-4DD75A45B867}" type="TxLink">
              <a:rPr lang="en-US" sz="1400" b="1" i="0" u="none" strike="noStrike">
                <a:solidFill>
                  <a:srgbClr val="00B050"/>
                </a:solidFill>
                <a:latin typeface="Calibri"/>
              </a:rPr>
              <a:pPr algn="ctr"/>
              <a:t> </a:t>
            </a:fld>
            <a:endParaRPr lang="de-DE" sz="1400" b="1" i="0" u="sng">
              <a:solidFill>
                <a:srgbClr val="00B050"/>
              </a:solidFill>
            </a:endParaRPr>
          </a:p>
        </xdr:txBody>
      </xdr:sp>
      <xdr:sp macro="" textlink="P14">
        <xdr:nvSpPr>
          <xdr:cNvPr id="355" name="Textfeld 1">
            <a:extLst>
              <a:ext uri="{FF2B5EF4-FFF2-40B4-BE49-F238E27FC236}">
                <a16:creationId xmlns:a16="http://schemas.microsoft.com/office/drawing/2014/main" id="{00000000-0008-0000-0200-000063010000}"/>
              </a:ext>
            </a:extLst>
          </xdr:cNvPr>
          <xdr:cNvSpPr txBox="1"/>
        </xdr:nvSpPr>
        <xdr:spPr>
          <a:xfrm>
            <a:off x="27921859" y="16861971"/>
            <a:ext cx="540000" cy="216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t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CE7E0ED5-0E99-42BC-B688-449213114507}" type="TxLink">
              <a:rPr lang="en-US" sz="1400" b="1" i="0" u="none" strike="noStrike">
                <a:solidFill>
                  <a:srgbClr val="00B050"/>
                </a:solidFill>
                <a:latin typeface="Calibri"/>
              </a:rPr>
              <a:pPr algn="ctr"/>
              <a:t> </a:t>
            </a:fld>
            <a:endParaRPr lang="de-DE" sz="1400" b="1" i="0" u="sng">
              <a:solidFill>
                <a:srgbClr val="00B050"/>
              </a:solidFill>
            </a:endParaRPr>
          </a:p>
        </xdr:txBody>
      </xdr:sp>
      <xdr:sp macro="" textlink="P6">
        <xdr:nvSpPr>
          <xdr:cNvPr id="356" name="Textfeld 1">
            <a:extLst>
              <a:ext uri="{FF2B5EF4-FFF2-40B4-BE49-F238E27FC236}">
                <a16:creationId xmlns:a16="http://schemas.microsoft.com/office/drawing/2014/main" id="{00000000-0008-0000-0200-000064010000}"/>
              </a:ext>
            </a:extLst>
          </xdr:cNvPr>
          <xdr:cNvSpPr txBox="1">
            <a:spLocks/>
          </xdr:cNvSpPr>
        </xdr:nvSpPr>
        <xdr:spPr>
          <a:xfrm>
            <a:off x="17558656" y="16861971"/>
            <a:ext cx="540000" cy="216000"/>
          </a:xfrm>
          <a:prstGeom prst="rect">
            <a:avLst/>
          </a:prstGeom>
          <a:noFill/>
        </xdr:spPr>
        <xdr:txBody>
          <a:bodyPr vertOverflow="clip" horzOverflow="clip" wrap="square" lIns="72000" tIns="0" rIns="72000" bIns="0" rtlCol="0" anchor="t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5D835EB5-317C-4F83-80E2-EC3E9A172D03}" type="TxLink">
              <a:rPr lang="en-US" sz="1400" b="1" i="0" u="none" strike="noStrike">
                <a:solidFill>
                  <a:srgbClr val="00B050"/>
                </a:solidFill>
                <a:latin typeface="Calibri"/>
              </a:rPr>
              <a:pPr algn="ctr"/>
              <a:t>10%</a:t>
            </a:fld>
            <a:endParaRPr lang="de-DE" sz="1400" b="1" i="0" u="sng">
              <a:solidFill>
                <a:srgbClr val="00B050"/>
              </a:solidFill>
            </a:endParaRPr>
          </a:p>
        </xdr:txBody>
      </xdr:sp>
      <xdr:sp macro="" textlink="L72">
        <xdr:nvSpPr>
          <xdr:cNvPr id="357" name="Textfeld 1">
            <a:extLst>
              <a:ext uri="{FF2B5EF4-FFF2-40B4-BE49-F238E27FC236}">
                <a16:creationId xmlns:a16="http://schemas.microsoft.com/office/drawing/2014/main" id="{00000000-0008-0000-0200-000065010000}"/>
              </a:ext>
            </a:extLst>
          </xdr:cNvPr>
          <xdr:cNvSpPr txBox="1"/>
        </xdr:nvSpPr>
        <xdr:spPr>
          <a:xfrm>
            <a:off x="18433598" y="19474548"/>
            <a:ext cx="1368000" cy="540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ctr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6816527B-7A29-44E7-A17A-3BB9C413A265}" type="TxLink">
              <a:rPr lang="en-US" sz="1600" b="1" i="0" u="none" strike="noStrike">
                <a:solidFill>
                  <a:srgbClr val="000099"/>
                </a:solidFill>
                <a:latin typeface="Calibri"/>
              </a:rPr>
              <a:pPr algn="ctr"/>
              <a:t> </a:t>
            </a:fld>
            <a:endParaRPr lang="de-DE" sz="1600" b="1" i="0" u="none">
              <a:solidFill>
                <a:srgbClr val="000099"/>
              </a:solidFill>
            </a:endParaRPr>
          </a:p>
        </xdr:txBody>
      </xdr:sp>
      <xdr:sp macro="" textlink="L73">
        <xdr:nvSpPr>
          <xdr:cNvPr id="358" name="Textfeld 1">
            <a:extLst>
              <a:ext uri="{FF2B5EF4-FFF2-40B4-BE49-F238E27FC236}">
                <a16:creationId xmlns:a16="http://schemas.microsoft.com/office/drawing/2014/main" id="{00000000-0008-0000-0200-000066010000}"/>
              </a:ext>
            </a:extLst>
          </xdr:cNvPr>
          <xdr:cNvSpPr txBox="1"/>
        </xdr:nvSpPr>
        <xdr:spPr>
          <a:xfrm>
            <a:off x="19733080" y="19474548"/>
            <a:ext cx="1368000" cy="540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ctr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1BC3B8B2-299F-41F7-AE0E-B599CC114132}" type="TxLink">
              <a:rPr lang="en-US" sz="1600" b="1" i="0" u="none" strike="noStrike">
                <a:solidFill>
                  <a:srgbClr val="000099"/>
                </a:solidFill>
                <a:latin typeface="Calibri"/>
              </a:rPr>
              <a:pPr algn="ctr"/>
              <a:t> </a:t>
            </a:fld>
            <a:endParaRPr lang="de-DE" sz="1600" b="1" i="0" u="none">
              <a:solidFill>
                <a:srgbClr val="000099"/>
              </a:solidFill>
            </a:endParaRPr>
          </a:p>
        </xdr:txBody>
      </xdr:sp>
      <xdr:sp macro="" textlink="L74">
        <xdr:nvSpPr>
          <xdr:cNvPr id="359" name="Textfeld 1">
            <a:extLst>
              <a:ext uri="{FF2B5EF4-FFF2-40B4-BE49-F238E27FC236}">
                <a16:creationId xmlns:a16="http://schemas.microsoft.com/office/drawing/2014/main" id="{00000000-0008-0000-0200-000067010000}"/>
              </a:ext>
            </a:extLst>
          </xdr:cNvPr>
          <xdr:cNvSpPr txBox="1"/>
        </xdr:nvSpPr>
        <xdr:spPr>
          <a:xfrm>
            <a:off x="21032562" y="19474548"/>
            <a:ext cx="1368000" cy="540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ctr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8B7BE708-8C63-424F-A4DF-68B4C402FA54}" type="TxLink">
              <a:rPr lang="en-US" sz="1600" b="1" i="0" u="none" strike="noStrike">
                <a:solidFill>
                  <a:srgbClr val="000099"/>
                </a:solidFill>
                <a:latin typeface="Calibri"/>
              </a:rPr>
              <a:pPr algn="ctr"/>
              <a:t> </a:t>
            </a:fld>
            <a:endParaRPr lang="de-DE" sz="1600" b="1" i="0" u="none">
              <a:solidFill>
                <a:srgbClr val="000099"/>
              </a:solidFill>
            </a:endParaRPr>
          </a:p>
        </xdr:txBody>
      </xdr:sp>
      <xdr:sp macro="" textlink="L75">
        <xdr:nvSpPr>
          <xdr:cNvPr id="360" name="Textfeld 1">
            <a:extLst>
              <a:ext uri="{FF2B5EF4-FFF2-40B4-BE49-F238E27FC236}">
                <a16:creationId xmlns:a16="http://schemas.microsoft.com/office/drawing/2014/main" id="{00000000-0008-0000-0200-000068010000}"/>
              </a:ext>
            </a:extLst>
          </xdr:cNvPr>
          <xdr:cNvSpPr txBox="1"/>
        </xdr:nvSpPr>
        <xdr:spPr>
          <a:xfrm>
            <a:off x="22332044" y="19474548"/>
            <a:ext cx="1368000" cy="540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ctr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1E17BDD2-528A-425B-975A-996CFC3B12BA}" type="TxLink">
              <a:rPr lang="en-US" sz="1600" b="1" i="0" u="none" strike="noStrike">
                <a:solidFill>
                  <a:srgbClr val="000099"/>
                </a:solidFill>
                <a:latin typeface="Calibri"/>
              </a:rPr>
              <a:pPr algn="ctr"/>
              <a:t> </a:t>
            </a:fld>
            <a:endParaRPr lang="de-DE" sz="1600" b="1" i="0" u="none">
              <a:solidFill>
                <a:srgbClr val="000099"/>
              </a:solidFill>
            </a:endParaRPr>
          </a:p>
        </xdr:txBody>
      </xdr:sp>
      <xdr:sp macro="" textlink="L76">
        <xdr:nvSpPr>
          <xdr:cNvPr id="361" name="Textfeld 1">
            <a:extLst>
              <a:ext uri="{FF2B5EF4-FFF2-40B4-BE49-F238E27FC236}">
                <a16:creationId xmlns:a16="http://schemas.microsoft.com/office/drawing/2014/main" id="{00000000-0008-0000-0200-000069010000}"/>
              </a:ext>
            </a:extLst>
          </xdr:cNvPr>
          <xdr:cNvSpPr txBox="1"/>
        </xdr:nvSpPr>
        <xdr:spPr>
          <a:xfrm>
            <a:off x="23631526" y="19474548"/>
            <a:ext cx="1368000" cy="540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ctr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6B6F957E-878E-40D3-AD0B-1B93AD119ED1}" type="TxLink">
              <a:rPr lang="en-US" sz="1600" b="1" i="0" u="none" strike="noStrike">
                <a:solidFill>
                  <a:srgbClr val="000099"/>
                </a:solidFill>
                <a:latin typeface="Calibri"/>
              </a:rPr>
              <a:pPr algn="ctr"/>
              <a:t> </a:t>
            </a:fld>
            <a:endParaRPr lang="de-DE" sz="1600" b="1" i="0" u="none">
              <a:solidFill>
                <a:srgbClr val="000099"/>
              </a:solidFill>
            </a:endParaRPr>
          </a:p>
        </xdr:txBody>
      </xdr:sp>
      <xdr:sp macro="" textlink="L77">
        <xdr:nvSpPr>
          <xdr:cNvPr id="362" name="Textfeld 1">
            <a:extLst>
              <a:ext uri="{FF2B5EF4-FFF2-40B4-BE49-F238E27FC236}">
                <a16:creationId xmlns:a16="http://schemas.microsoft.com/office/drawing/2014/main" id="{00000000-0008-0000-0200-00006A010000}"/>
              </a:ext>
            </a:extLst>
          </xdr:cNvPr>
          <xdr:cNvSpPr txBox="1"/>
        </xdr:nvSpPr>
        <xdr:spPr>
          <a:xfrm>
            <a:off x="24931008" y="19474548"/>
            <a:ext cx="1368000" cy="540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ctr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26B9CB6F-0A63-41EF-AF5A-7F26F9A58BCE}" type="TxLink">
              <a:rPr lang="en-US" sz="1600" b="1" i="0" u="none" strike="noStrike">
                <a:solidFill>
                  <a:srgbClr val="000099"/>
                </a:solidFill>
                <a:latin typeface="Calibri"/>
              </a:rPr>
              <a:pPr algn="ctr"/>
              <a:t> </a:t>
            </a:fld>
            <a:endParaRPr lang="de-DE" sz="1600" b="1" i="0" u="none">
              <a:solidFill>
                <a:srgbClr val="000099"/>
              </a:solidFill>
            </a:endParaRPr>
          </a:p>
        </xdr:txBody>
      </xdr:sp>
      <xdr:sp macro="" textlink="L78">
        <xdr:nvSpPr>
          <xdr:cNvPr id="363" name="Textfeld 1">
            <a:extLst>
              <a:ext uri="{FF2B5EF4-FFF2-40B4-BE49-F238E27FC236}">
                <a16:creationId xmlns:a16="http://schemas.microsoft.com/office/drawing/2014/main" id="{00000000-0008-0000-0200-00006B010000}"/>
              </a:ext>
            </a:extLst>
          </xdr:cNvPr>
          <xdr:cNvSpPr txBox="1"/>
        </xdr:nvSpPr>
        <xdr:spPr>
          <a:xfrm>
            <a:off x="26230490" y="19474548"/>
            <a:ext cx="1368000" cy="540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ctr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C899F264-3FF6-45B2-8229-9D206F8DE4BD}" type="TxLink">
              <a:rPr lang="en-US" sz="1600" b="1" i="0" u="none" strike="noStrike">
                <a:solidFill>
                  <a:srgbClr val="000099"/>
                </a:solidFill>
                <a:latin typeface="Calibri"/>
              </a:rPr>
              <a:pPr algn="ctr"/>
              <a:t> </a:t>
            </a:fld>
            <a:endParaRPr lang="de-DE" sz="1600" b="1" i="0" u="none">
              <a:solidFill>
                <a:srgbClr val="000099"/>
              </a:solidFill>
            </a:endParaRPr>
          </a:p>
        </xdr:txBody>
      </xdr:sp>
      <xdr:sp macro="" textlink="L79">
        <xdr:nvSpPr>
          <xdr:cNvPr id="364" name="Textfeld 1">
            <a:extLst>
              <a:ext uri="{FF2B5EF4-FFF2-40B4-BE49-F238E27FC236}">
                <a16:creationId xmlns:a16="http://schemas.microsoft.com/office/drawing/2014/main" id="{00000000-0008-0000-0200-00006C010000}"/>
              </a:ext>
            </a:extLst>
          </xdr:cNvPr>
          <xdr:cNvSpPr txBox="1"/>
        </xdr:nvSpPr>
        <xdr:spPr>
          <a:xfrm>
            <a:off x="27529973" y="19474548"/>
            <a:ext cx="1368000" cy="540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ctr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1B000E65-CB47-4FF9-9C12-5E300C8295ED}" type="TxLink">
              <a:rPr lang="en-US" sz="1600" b="1" i="0" u="none" strike="noStrike">
                <a:solidFill>
                  <a:srgbClr val="000099"/>
                </a:solidFill>
                <a:latin typeface="Calibri"/>
              </a:rPr>
              <a:pPr algn="ctr"/>
              <a:t> </a:t>
            </a:fld>
            <a:endParaRPr lang="de-DE" sz="1600" b="1" i="0" u="none">
              <a:solidFill>
                <a:srgbClr val="000099"/>
              </a:solidFill>
            </a:endParaRPr>
          </a:p>
        </xdr:txBody>
      </xdr:sp>
      <xdr:sp macro="" textlink="L71">
        <xdr:nvSpPr>
          <xdr:cNvPr id="365" name="Textfeld 1">
            <a:extLst>
              <a:ext uri="{FF2B5EF4-FFF2-40B4-BE49-F238E27FC236}">
                <a16:creationId xmlns:a16="http://schemas.microsoft.com/office/drawing/2014/main" id="{00000000-0008-0000-0200-00006D010000}"/>
              </a:ext>
            </a:extLst>
          </xdr:cNvPr>
          <xdr:cNvSpPr txBox="1">
            <a:spLocks/>
          </xdr:cNvSpPr>
        </xdr:nvSpPr>
        <xdr:spPr>
          <a:xfrm>
            <a:off x="17134115" y="19474548"/>
            <a:ext cx="1368001" cy="540000"/>
          </a:xfrm>
          <a:prstGeom prst="rect">
            <a:avLst/>
          </a:prstGeom>
          <a:noFill/>
        </xdr:spPr>
        <xdr:txBody>
          <a:bodyPr vertOverflow="clip" horzOverflow="clip" wrap="square" lIns="72000" tIns="0" rIns="72000" bIns="0" rtlCol="0" anchor="ctr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6E5E7884-3176-404B-A70B-DB70E7DDAF6C}" type="TxLink">
              <a:rPr lang="en-US" sz="1600" b="1" i="0" u="none" strike="noStrike">
                <a:solidFill>
                  <a:srgbClr val="000099"/>
                </a:solidFill>
                <a:latin typeface="Calibri"/>
              </a:rPr>
              <a:pPr algn="ctr"/>
              <a:t> </a:t>
            </a:fld>
            <a:endParaRPr lang="de-DE" sz="1600" b="1" i="0" u="none">
              <a:solidFill>
                <a:srgbClr val="000099"/>
              </a:solidFill>
            </a:endParaRPr>
          </a:p>
        </xdr:txBody>
      </xdr:sp>
    </xdr:grpSp>
    <xdr:clientData/>
  </xdr:twoCellAnchor>
  <xdr:twoCellAnchor>
    <xdr:from>
      <xdr:col>16</xdr:col>
      <xdr:colOff>323849</xdr:colOff>
      <xdr:row>80</xdr:row>
      <xdr:rowOff>100692</xdr:rowOff>
    </xdr:from>
    <xdr:to>
      <xdr:col>29</xdr:col>
      <xdr:colOff>535134</xdr:colOff>
      <xdr:row>93</xdr:row>
      <xdr:rowOff>104575</xdr:rowOff>
    </xdr:to>
    <xdr:grpSp>
      <xdr:nvGrpSpPr>
        <xdr:cNvPr id="366" name="Gruppieren 365">
          <a:extLst>
            <a:ext uri="{FF2B5EF4-FFF2-40B4-BE49-F238E27FC236}">
              <a16:creationId xmlns:a16="http://schemas.microsoft.com/office/drawing/2014/main" id="{00000000-0008-0000-0200-00006E010000}"/>
            </a:ext>
          </a:extLst>
        </xdr:cNvPr>
        <xdr:cNvGrpSpPr/>
      </xdr:nvGrpSpPr>
      <xdr:grpSpPr>
        <a:xfrm>
          <a:off x="17541420" y="20121335"/>
          <a:ext cx="12475857" cy="3178883"/>
          <a:chOff x="16772163" y="19988892"/>
          <a:chExt cx="12240000" cy="3160740"/>
        </a:xfrm>
      </xdr:grpSpPr>
      <xdr:graphicFrame macro="">
        <xdr:nvGraphicFramePr>
          <xdr:cNvPr id="367" name="Diagramm 366">
            <a:extLst>
              <a:ext uri="{FF2B5EF4-FFF2-40B4-BE49-F238E27FC236}">
                <a16:creationId xmlns:a16="http://schemas.microsoft.com/office/drawing/2014/main" id="{00000000-0008-0000-0200-00006F010000}"/>
              </a:ext>
            </a:extLst>
          </xdr:cNvPr>
          <xdr:cNvGraphicFramePr>
            <a:graphicFrameLocks/>
          </xdr:cNvGraphicFramePr>
        </xdr:nvGraphicFramePr>
        <xdr:xfrm>
          <a:off x="16772163" y="19988892"/>
          <a:ext cx="12240000" cy="3132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7"/>
          </a:graphicData>
        </a:graphic>
      </xdr:graphicFrame>
      <xdr:sp macro="" textlink="P7">
        <xdr:nvSpPr>
          <xdr:cNvPr id="368" name="Textfeld 1">
            <a:extLst>
              <a:ext uri="{FF2B5EF4-FFF2-40B4-BE49-F238E27FC236}">
                <a16:creationId xmlns:a16="http://schemas.microsoft.com/office/drawing/2014/main" id="{00000000-0008-0000-0200-000070010000}"/>
              </a:ext>
            </a:extLst>
          </xdr:cNvPr>
          <xdr:cNvSpPr txBox="1"/>
        </xdr:nvSpPr>
        <xdr:spPr>
          <a:xfrm>
            <a:off x="18864942" y="19997058"/>
            <a:ext cx="540000" cy="216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t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9CED8161-8326-4E66-A758-DD5FBA4433FB}" type="TxLink">
              <a:rPr lang="en-US" sz="1400" b="1" i="0" u="none" strike="noStrike">
                <a:solidFill>
                  <a:srgbClr val="00B050"/>
                </a:solidFill>
                <a:latin typeface="Calibri"/>
              </a:rPr>
              <a:pPr algn="ctr"/>
              <a:t>10%</a:t>
            </a:fld>
            <a:endParaRPr lang="de-DE" sz="1400" b="1" i="0" u="sng">
              <a:solidFill>
                <a:srgbClr val="00B050"/>
              </a:solidFill>
            </a:endParaRPr>
          </a:p>
        </xdr:txBody>
      </xdr:sp>
      <xdr:sp macro="" textlink="P8">
        <xdr:nvSpPr>
          <xdr:cNvPr id="369" name="Textfeld 1">
            <a:extLst>
              <a:ext uri="{FF2B5EF4-FFF2-40B4-BE49-F238E27FC236}">
                <a16:creationId xmlns:a16="http://schemas.microsoft.com/office/drawing/2014/main" id="{00000000-0008-0000-0200-000071010000}"/>
              </a:ext>
            </a:extLst>
          </xdr:cNvPr>
          <xdr:cNvSpPr txBox="1"/>
        </xdr:nvSpPr>
        <xdr:spPr>
          <a:xfrm>
            <a:off x="20160342" y="19997058"/>
            <a:ext cx="540000" cy="216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t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23B42436-C429-438D-8CC5-B94BC37D556F}" type="TxLink">
              <a:rPr lang="en-US" sz="1400" b="1" i="0" u="none" strike="noStrike">
                <a:solidFill>
                  <a:srgbClr val="00B050"/>
                </a:solidFill>
                <a:latin typeface="Calibri"/>
              </a:rPr>
              <a:pPr algn="ctr"/>
              <a:t>10%</a:t>
            </a:fld>
            <a:endParaRPr lang="de-DE" sz="1400" b="1" i="0" u="sng">
              <a:solidFill>
                <a:srgbClr val="00B050"/>
              </a:solidFill>
            </a:endParaRPr>
          </a:p>
        </xdr:txBody>
      </xdr:sp>
      <xdr:sp macro="" textlink="P9">
        <xdr:nvSpPr>
          <xdr:cNvPr id="370" name="Textfeld 1">
            <a:extLst>
              <a:ext uri="{FF2B5EF4-FFF2-40B4-BE49-F238E27FC236}">
                <a16:creationId xmlns:a16="http://schemas.microsoft.com/office/drawing/2014/main" id="{00000000-0008-0000-0200-000072010000}"/>
              </a:ext>
            </a:extLst>
          </xdr:cNvPr>
          <xdr:cNvSpPr txBox="1"/>
        </xdr:nvSpPr>
        <xdr:spPr>
          <a:xfrm>
            <a:off x="21455742" y="19997058"/>
            <a:ext cx="540000" cy="216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t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0D30FE53-7965-4C00-992C-51F466DAC0B8}" type="TxLink">
              <a:rPr lang="en-US" sz="1400" b="1" i="0" u="none" strike="noStrike">
                <a:solidFill>
                  <a:srgbClr val="00B050"/>
                </a:solidFill>
                <a:latin typeface="Calibri"/>
              </a:rPr>
              <a:pPr algn="ctr"/>
              <a:t>10%</a:t>
            </a:fld>
            <a:endParaRPr lang="de-DE" sz="1400" b="1" i="0" u="sng">
              <a:solidFill>
                <a:srgbClr val="00B050"/>
              </a:solidFill>
            </a:endParaRPr>
          </a:p>
        </xdr:txBody>
      </xdr:sp>
      <xdr:sp macro="" textlink="P10">
        <xdr:nvSpPr>
          <xdr:cNvPr id="371" name="Textfeld 1">
            <a:extLst>
              <a:ext uri="{FF2B5EF4-FFF2-40B4-BE49-F238E27FC236}">
                <a16:creationId xmlns:a16="http://schemas.microsoft.com/office/drawing/2014/main" id="{00000000-0008-0000-0200-000073010000}"/>
              </a:ext>
            </a:extLst>
          </xdr:cNvPr>
          <xdr:cNvSpPr txBox="1"/>
        </xdr:nvSpPr>
        <xdr:spPr>
          <a:xfrm>
            <a:off x="22751142" y="19997058"/>
            <a:ext cx="540000" cy="216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t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C13DD133-7513-4B55-A39A-DB80B208528B}" type="TxLink">
              <a:rPr lang="en-US" sz="1400" b="1" i="0" u="none" strike="noStrike">
                <a:solidFill>
                  <a:srgbClr val="00B050"/>
                </a:solidFill>
                <a:latin typeface="Calibri"/>
              </a:rPr>
              <a:pPr algn="ctr"/>
              <a:t>10%</a:t>
            </a:fld>
            <a:endParaRPr lang="de-DE" sz="1400" b="1" i="0" u="sng">
              <a:solidFill>
                <a:srgbClr val="00B050"/>
              </a:solidFill>
            </a:endParaRPr>
          </a:p>
        </xdr:txBody>
      </xdr:sp>
      <xdr:sp macro="" textlink="P11">
        <xdr:nvSpPr>
          <xdr:cNvPr id="372" name="Textfeld 1">
            <a:extLst>
              <a:ext uri="{FF2B5EF4-FFF2-40B4-BE49-F238E27FC236}">
                <a16:creationId xmlns:a16="http://schemas.microsoft.com/office/drawing/2014/main" id="{00000000-0008-0000-0200-000074010000}"/>
              </a:ext>
            </a:extLst>
          </xdr:cNvPr>
          <xdr:cNvSpPr txBox="1"/>
        </xdr:nvSpPr>
        <xdr:spPr>
          <a:xfrm>
            <a:off x="24046542" y="19997058"/>
            <a:ext cx="540000" cy="216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t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0C5D3D28-677D-4131-A8CE-2C37FDD74694}" type="TxLink">
              <a:rPr lang="en-US" sz="1400" b="1" i="0" u="none" strike="noStrike">
                <a:solidFill>
                  <a:srgbClr val="00B050"/>
                </a:solidFill>
                <a:latin typeface="Calibri"/>
              </a:rPr>
              <a:pPr algn="ctr"/>
              <a:t>10%</a:t>
            </a:fld>
            <a:endParaRPr lang="de-DE" sz="1400" b="1" i="0" u="sng">
              <a:solidFill>
                <a:srgbClr val="00B050"/>
              </a:solidFill>
            </a:endParaRPr>
          </a:p>
        </xdr:txBody>
      </xdr:sp>
      <xdr:sp macro="" textlink="P12">
        <xdr:nvSpPr>
          <xdr:cNvPr id="373" name="Textfeld 1">
            <a:extLst>
              <a:ext uri="{FF2B5EF4-FFF2-40B4-BE49-F238E27FC236}">
                <a16:creationId xmlns:a16="http://schemas.microsoft.com/office/drawing/2014/main" id="{00000000-0008-0000-0200-000075010000}"/>
              </a:ext>
            </a:extLst>
          </xdr:cNvPr>
          <xdr:cNvSpPr txBox="1"/>
        </xdr:nvSpPr>
        <xdr:spPr>
          <a:xfrm>
            <a:off x="25341942" y="19997058"/>
            <a:ext cx="540000" cy="216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t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DD76FD9A-6C03-4C76-AF81-8D58694F1B38}" type="TxLink">
              <a:rPr lang="en-US" sz="1400" b="1" i="0" u="none" strike="noStrike">
                <a:solidFill>
                  <a:srgbClr val="00B050"/>
                </a:solidFill>
                <a:latin typeface="Calibri"/>
              </a:rPr>
              <a:pPr algn="ctr"/>
              <a:t> </a:t>
            </a:fld>
            <a:endParaRPr lang="de-DE" sz="1400" b="1" i="0" u="sng">
              <a:solidFill>
                <a:srgbClr val="00B050"/>
              </a:solidFill>
            </a:endParaRPr>
          </a:p>
        </xdr:txBody>
      </xdr:sp>
      <xdr:sp macro="" textlink="P13">
        <xdr:nvSpPr>
          <xdr:cNvPr id="374" name="Textfeld 1">
            <a:extLst>
              <a:ext uri="{FF2B5EF4-FFF2-40B4-BE49-F238E27FC236}">
                <a16:creationId xmlns:a16="http://schemas.microsoft.com/office/drawing/2014/main" id="{00000000-0008-0000-0200-000076010000}"/>
              </a:ext>
            </a:extLst>
          </xdr:cNvPr>
          <xdr:cNvSpPr txBox="1"/>
        </xdr:nvSpPr>
        <xdr:spPr>
          <a:xfrm>
            <a:off x="26637342" y="19997058"/>
            <a:ext cx="540000" cy="216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t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2CB6A06E-7DA1-4502-A458-4DD75A45B867}" type="TxLink">
              <a:rPr lang="en-US" sz="1400" b="1" i="0" u="none" strike="noStrike">
                <a:solidFill>
                  <a:srgbClr val="00B050"/>
                </a:solidFill>
                <a:latin typeface="Calibri"/>
              </a:rPr>
              <a:pPr algn="ctr"/>
              <a:t> </a:t>
            </a:fld>
            <a:endParaRPr lang="de-DE" sz="1400" b="1" i="0" u="sng">
              <a:solidFill>
                <a:srgbClr val="00B050"/>
              </a:solidFill>
            </a:endParaRPr>
          </a:p>
        </xdr:txBody>
      </xdr:sp>
      <xdr:sp macro="" textlink="P14">
        <xdr:nvSpPr>
          <xdr:cNvPr id="375" name="Textfeld 1">
            <a:extLst>
              <a:ext uri="{FF2B5EF4-FFF2-40B4-BE49-F238E27FC236}">
                <a16:creationId xmlns:a16="http://schemas.microsoft.com/office/drawing/2014/main" id="{00000000-0008-0000-0200-000077010000}"/>
              </a:ext>
            </a:extLst>
          </xdr:cNvPr>
          <xdr:cNvSpPr txBox="1"/>
        </xdr:nvSpPr>
        <xdr:spPr>
          <a:xfrm>
            <a:off x="27932745" y="19997058"/>
            <a:ext cx="540000" cy="216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t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CE7E0ED5-0E99-42BC-B688-449213114507}" type="TxLink">
              <a:rPr lang="en-US" sz="1400" b="1" i="0" u="none" strike="noStrike">
                <a:solidFill>
                  <a:srgbClr val="00B050"/>
                </a:solidFill>
                <a:latin typeface="Calibri"/>
              </a:rPr>
              <a:pPr algn="ctr"/>
              <a:t> </a:t>
            </a:fld>
            <a:endParaRPr lang="de-DE" sz="1400" b="1" i="0" u="sng">
              <a:solidFill>
                <a:srgbClr val="00B050"/>
              </a:solidFill>
            </a:endParaRPr>
          </a:p>
        </xdr:txBody>
      </xdr:sp>
      <xdr:sp macro="" textlink="P6">
        <xdr:nvSpPr>
          <xdr:cNvPr id="376" name="Textfeld 1">
            <a:extLst>
              <a:ext uri="{FF2B5EF4-FFF2-40B4-BE49-F238E27FC236}">
                <a16:creationId xmlns:a16="http://schemas.microsoft.com/office/drawing/2014/main" id="{00000000-0008-0000-0200-000078010000}"/>
              </a:ext>
            </a:extLst>
          </xdr:cNvPr>
          <xdr:cNvSpPr txBox="1">
            <a:spLocks/>
          </xdr:cNvSpPr>
        </xdr:nvSpPr>
        <xdr:spPr>
          <a:xfrm>
            <a:off x="17569542" y="19997058"/>
            <a:ext cx="540000" cy="216000"/>
          </a:xfrm>
          <a:prstGeom prst="rect">
            <a:avLst/>
          </a:prstGeom>
          <a:noFill/>
        </xdr:spPr>
        <xdr:txBody>
          <a:bodyPr vertOverflow="clip" horzOverflow="clip" wrap="square" lIns="72000" tIns="0" rIns="72000" bIns="0" rtlCol="0" anchor="t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5D835EB5-317C-4F83-80E2-EC3E9A172D03}" type="TxLink">
              <a:rPr lang="en-US" sz="1400" b="1" i="0" u="none" strike="noStrike">
                <a:solidFill>
                  <a:srgbClr val="00B050"/>
                </a:solidFill>
                <a:latin typeface="Calibri"/>
              </a:rPr>
              <a:pPr algn="ctr"/>
              <a:t>10%</a:t>
            </a:fld>
            <a:endParaRPr lang="de-DE" sz="1400" b="1" i="0" u="sng">
              <a:solidFill>
                <a:srgbClr val="00B050"/>
              </a:solidFill>
            </a:endParaRPr>
          </a:p>
        </xdr:txBody>
      </xdr:sp>
      <xdr:sp macro="" textlink="L85">
        <xdr:nvSpPr>
          <xdr:cNvPr id="377" name="Textfeld 1">
            <a:extLst>
              <a:ext uri="{FF2B5EF4-FFF2-40B4-BE49-F238E27FC236}">
                <a16:creationId xmlns:a16="http://schemas.microsoft.com/office/drawing/2014/main" id="{00000000-0008-0000-0200-000079010000}"/>
              </a:ext>
            </a:extLst>
          </xdr:cNvPr>
          <xdr:cNvSpPr txBox="1"/>
        </xdr:nvSpPr>
        <xdr:spPr>
          <a:xfrm>
            <a:off x="18444487" y="22609632"/>
            <a:ext cx="1368000" cy="540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ctr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B1E3A394-C267-4AAC-8831-F1D66B0FAE6B}" type="TxLink">
              <a:rPr lang="en-US" sz="1600" b="1" i="0" u="none" strike="noStrike">
                <a:solidFill>
                  <a:srgbClr val="000099"/>
                </a:solidFill>
                <a:latin typeface="Calibri"/>
              </a:rPr>
              <a:pPr algn="ctr"/>
              <a:t> </a:t>
            </a:fld>
            <a:endParaRPr lang="de-DE" sz="1600" b="1" i="0" u="none">
              <a:solidFill>
                <a:srgbClr val="000099"/>
              </a:solidFill>
            </a:endParaRPr>
          </a:p>
        </xdr:txBody>
      </xdr:sp>
      <xdr:sp macro="" textlink="L86">
        <xdr:nvSpPr>
          <xdr:cNvPr id="378" name="Textfeld 1">
            <a:extLst>
              <a:ext uri="{FF2B5EF4-FFF2-40B4-BE49-F238E27FC236}">
                <a16:creationId xmlns:a16="http://schemas.microsoft.com/office/drawing/2014/main" id="{00000000-0008-0000-0200-00007A010000}"/>
              </a:ext>
            </a:extLst>
          </xdr:cNvPr>
          <xdr:cNvSpPr txBox="1"/>
        </xdr:nvSpPr>
        <xdr:spPr>
          <a:xfrm>
            <a:off x="19743969" y="22609632"/>
            <a:ext cx="1368000" cy="540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ctr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294921FB-A512-4F6F-AC92-9B869ADBA350}" type="TxLink">
              <a:rPr lang="en-US" sz="1600" b="1" i="0" u="none" strike="noStrike">
                <a:solidFill>
                  <a:srgbClr val="000099"/>
                </a:solidFill>
                <a:latin typeface="Calibri"/>
              </a:rPr>
              <a:pPr algn="ctr"/>
              <a:t> </a:t>
            </a:fld>
            <a:endParaRPr lang="de-DE" sz="1600" b="1" i="0" u="none">
              <a:solidFill>
                <a:srgbClr val="000099"/>
              </a:solidFill>
            </a:endParaRPr>
          </a:p>
        </xdr:txBody>
      </xdr:sp>
      <xdr:sp macro="" textlink="L87">
        <xdr:nvSpPr>
          <xdr:cNvPr id="379" name="Textfeld 1">
            <a:extLst>
              <a:ext uri="{FF2B5EF4-FFF2-40B4-BE49-F238E27FC236}">
                <a16:creationId xmlns:a16="http://schemas.microsoft.com/office/drawing/2014/main" id="{00000000-0008-0000-0200-00007B010000}"/>
              </a:ext>
            </a:extLst>
          </xdr:cNvPr>
          <xdr:cNvSpPr txBox="1"/>
        </xdr:nvSpPr>
        <xdr:spPr>
          <a:xfrm>
            <a:off x="21043451" y="22609632"/>
            <a:ext cx="1368000" cy="540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ctr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00EA51B0-3849-4358-9CE9-89021978A538}" type="TxLink">
              <a:rPr lang="en-US" sz="1600" b="1" i="0" u="none" strike="noStrike">
                <a:solidFill>
                  <a:srgbClr val="000099"/>
                </a:solidFill>
                <a:latin typeface="Calibri"/>
              </a:rPr>
              <a:pPr algn="ctr"/>
              <a:t> </a:t>
            </a:fld>
            <a:endParaRPr lang="de-DE" sz="1600" b="1" i="0" u="none">
              <a:solidFill>
                <a:srgbClr val="000099"/>
              </a:solidFill>
            </a:endParaRPr>
          </a:p>
        </xdr:txBody>
      </xdr:sp>
      <xdr:sp macro="" textlink="L88">
        <xdr:nvSpPr>
          <xdr:cNvPr id="380" name="Textfeld 1">
            <a:extLst>
              <a:ext uri="{FF2B5EF4-FFF2-40B4-BE49-F238E27FC236}">
                <a16:creationId xmlns:a16="http://schemas.microsoft.com/office/drawing/2014/main" id="{00000000-0008-0000-0200-00007C010000}"/>
              </a:ext>
            </a:extLst>
          </xdr:cNvPr>
          <xdr:cNvSpPr txBox="1"/>
        </xdr:nvSpPr>
        <xdr:spPr>
          <a:xfrm>
            <a:off x="22342933" y="22609632"/>
            <a:ext cx="1368000" cy="540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ctr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07C040A7-F0E1-4401-9CDC-262F53EE267B}" type="TxLink">
              <a:rPr lang="en-US" sz="1600" b="1" i="0" u="none" strike="noStrike">
                <a:solidFill>
                  <a:srgbClr val="000099"/>
                </a:solidFill>
                <a:latin typeface="Calibri"/>
              </a:rPr>
              <a:pPr algn="ctr"/>
              <a:t> </a:t>
            </a:fld>
            <a:endParaRPr lang="de-DE" sz="1600" b="1" i="0" u="none">
              <a:solidFill>
                <a:srgbClr val="000099"/>
              </a:solidFill>
            </a:endParaRPr>
          </a:p>
        </xdr:txBody>
      </xdr:sp>
      <xdr:sp macro="" textlink="L89">
        <xdr:nvSpPr>
          <xdr:cNvPr id="381" name="Textfeld 1">
            <a:extLst>
              <a:ext uri="{FF2B5EF4-FFF2-40B4-BE49-F238E27FC236}">
                <a16:creationId xmlns:a16="http://schemas.microsoft.com/office/drawing/2014/main" id="{00000000-0008-0000-0200-00007D010000}"/>
              </a:ext>
            </a:extLst>
          </xdr:cNvPr>
          <xdr:cNvSpPr txBox="1"/>
        </xdr:nvSpPr>
        <xdr:spPr>
          <a:xfrm>
            <a:off x="23642415" y="22609632"/>
            <a:ext cx="1368000" cy="540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ctr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9AF3D861-5535-4050-A323-EBFDD0036160}" type="TxLink">
              <a:rPr lang="en-US" sz="1600" b="1" i="0" u="none" strike="noStrike">
                <a:solidFill>
                  <a:srgbClr val="000099"/>
                </a:solidFill>
                <a:latin typeface="Calibri"/>
              </a:rPr>
              <a:pPr algn="ctr"/>
              <a:t> </a:t>
            </a:fld>
            <a:endParaRPr lang="de-DE" sz="1600" b="1" i="0" u="none">
              <a:solidFill>
                <a:srgbClr val="000099"/>
              </a:solidFill>
            </a:endParaRPr>
          </a:p>
        </xdr:txBody>
      </xdr:sp>
      <xdr:sp macro="" textlink="L90">
        <xdr:nvSpPr>
          <xdr:cNvPr id="382" name="Textfeld 1">
            <a:extLst>
              <a:ext uri="{FF2B5EF4-FFF2-40B4-BE49-F238E27FC236}">
                <a16:creationId xmlns:a16="http://schemas.microsoft.com/office/drawing/2014/main" id="{00000000-0008-0000-0200-00007E010000}"/>
              </a:ext>
            </a:extLst>
          </xdr:cNvPr>
          <xdr:cNvSpPr txBox="1"/>
        </xdr:nvSpPr>
        <xdr:spPr>
          <a:xfrm>
            <a:off x="24941897" y="22609632"/>
            <a:ext cx="1368000" cy="540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ctr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150B3911-C1A0-43C4-8B57-7BF9A5067A01}" type="TxLink">
              <a:rPr lang="en-US" sz="1600" b="1" i="0" u="none" strike="noStrike">
                <a:solidFill>
                  <a:srgbClr val="000099"/>
                </a:solidFill>
                <a:latin typeface="Calibri"/>
              </a:rPr>
              <a:pPr algn="ctr"/>
              <a:t> </a:t>
            </a:fld>
            <a:endParaRPr lang="de-DE" sz="1600" b="1" i="0" u="none">
              <a:solidFill>
                <a:srgbClr val="000099"/>
              </a:solidFill>
            </a:endParaRPr>
          </a:p>
        </xdr:txBody>
      </xdr:sp>
      <xdr:sp macro="" textlink="L91">
        <xdr:nvSpPr>
          <xdr:cNvPr id="383" name="Textfeld 1">
            <a:extLst>
              <a:ext uri="{FF2B5EF4-FFF2-40B4-BE49-F238E27FC236}">
                <a16:creationId xmlns:a16="http://schemas.microsoft.com/office/drawing/2014/main" id="{00000000-0008-0000-0200-00007F010000}"/>
              </a:ext>
            </a:extLst>
          </xdr:cNvPr>
          <xdr:cNvSpPr txBox="1"/>
        </xdr:nvSpPr>
        <xdr:spPr>
          <a:xfrm>
            <a:off x="26241379" y="22609632"/>
            <a:ext cx="1368000" cy="540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ctr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9AC3573F-E6A3-4C1C-92DB-6A3F40D46ED7}" type="TxLink">
              <a:rPr lang="en-US" sz="1600" b="1" i="0" u="none" strike="noStrike">
                <a:solidFill>
                  <a:srgbClr val="000099"/>
                </a:solidFill>
                <a:latin typeface="Calibri"/>
              </a:rPr>
              <a:pPr algn="ctr"/>
              <a:t> </a:t>
            </a:fld>
            <a:endParaRPr lang="de-DE" sz="1600" b="1" i="0" u="none">
              <a:solidFill>
                <a:srgbClr val="000099"/>
              </a:solidFill>
            </a:endParaRPr>
          </a:p>
        </xdr:txBody>
      </xdr:sp>
      <xdr:sp macro="" textlink="L92">
        <xdr:nvSpPr>
          <xdr:cNvPr id="384" name="Textfeld 1">
            <a:extLst>
              <a:ext uri="{FF2B5EF4-FFF2-40B4-BE49-F238E27FC236}">
                <a16:creationId xmlns:a16="http://schemas.microsoft.com/office/drawing/2014/main" id="{00000000-0008-0000-0200-000080010000}"/>
              </a:ext>
            </a:extLst>
          </xdr:cNvPr>
          <xdr:cNvSpPr txBox="1"/>
        </xdr:nvSpPr>
        <xdr:spPr>
          <a:xfrm>
            <a:off x="27540862" y="22609632"/>
            <a:ext cx="1368000" cy="540000"/>
          </a:xfrm>
          <a:prstGeom prst="rect">
            <a:avLst/>
          </a:prstGeom>
        </xdr:spPr>
        <xdr:txBody>
          <a:bodyPr vertOverflow="clip" horzOverflow="clip" wrap="square" lIns="72000" tIns="0" rIns="72000" bIns="0" rtlCol="0" anchor="ctr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13C91958-F796-4DF2-ACB2-953AC8EDEEAD}" type="TxLink">
              <a:rPr lang="en-US" sz="1600" b="1" i="0" u="none" strike="noStrike">
                <a:solidFill>
                  <a:srgbClr val="000099"/>
                </a:solidFill>
                <a:latin typeface="Calibri"/>
              </a:rPr>
              <a:pPr algn="ctr"/>
              <a:t> </a:t>
            </a:fld>
            <a:endParaRPr lang="de-DE" sz="1600" b="1" i="0" u="none">
              <a:solidFill>
                <a:srgbClr val="000099"/>
              </a:solidFill>
            </a:endParaRPr>
          </a:p>
        </xdr:txBody>
      </xdr:sp>
      <xdr:sp macro="" textlink="L84">
        <xdr:nvSpPr>
          <xdr:cNvPr id="385" name="Textfeld 1">
            <a:extLst>
              <a:ext uri="{FF2B5EF4-FFF2-40B4-BE49-F238E27FC236}">
                <a16:creationId xmlns:a16="http://schemas.microsoft.com/office/drawing/2014/main" id="{00000000-0008-0000-0200-000081010000}"/>
              </a:ext>
            </a:extLst>
          </xdr:cNvPr>
          <xdr:cNvSpPr txBox="1">
            <a:spLocks/>
          </xdr:cNvSpPr>
        </xdr:nvSpPr>
        <xdr:spPr>
          <a:xfrm>
            <a:off x="17145004" y="22609632"/>
            <a:ext cx="1368001" cy="540000"/>
          </a:xfrm>
          <a:prstGeom prst="rect">
            <a:avLst/>
          </a:prstGeom>
          <a:noFill/>
        </xdr:spPr>
        <xdr:txBody>
          <a:bodyPr vertOverflow="clip" horzOverflow="clip" wrap="square" lIns="72000" tIns="0" rIns="72000" bIns="0" rtlCol="0" anchor="ctr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69973E07-D413-417C-94D0-D52FB541961A}" type="TxLink">
              <a:rPr lang="en-US" sz="1600" b="1" i="0" u="none" strike="noStrike">
                <a:solidFill>
                  <a:srgbClr val="000099"/>
                </a:solidFill>
                <a:latin typeface="Calibri"/>
              </a:rPr>
              <a:pPr algn="ctr"/>
              <a:t> </a:t>
            </a:fld>
            <a:endParaRPr lang="de-DE" sz="1600" b="1" i="0" u="none">
              <a:solidFill>
                <a:srgbClr val="000099"/>
              </a:solidFill>
            </a:endParaRPr>
          </a:p>
        </xdr:txBody>
      </xdr:sp>
    </xdr:grpSp>
    <xdr:clientData/>
  </xdr:twoCellAnchor>
  <xdr:twoCellAnchor editAs="oneCell">
    <xdr:from>
      <xdr:col>14</xdr:col>
      <xdr:colOff>36286</xdr:colOff>
      <xdr:row>0</xdr:row>
      <xdr:rowOff>127000</xdr:rowOff>
    </xdr:from>
    <xdr:to>
      <xdr:col>15</xdr:col>
      <xdr:colOff>703607</xdr:colOff>
      <xdr:row>1</xdr:row>
      <xdr:rowOff>169668</xdr:rowOff>
    </xdr:to>
    <xdr:pic>
      <xdr:nvPicPr>
        <xdr:cNvPr id="386" name="Grafik 385">
          <a:extLst>
            <a:ext uri="{FF2B5EF4-FFF2-40B4-BE49-F238E27FC236}">
              <a16:creationId xmlns:a16="http://schemas.microsoft.com/office/drawing/2014/main" id="{00000000-0008-0000-02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840857" y="127000"/>
          <a:ext cx="2073393" cy="532525"/>
        </a:xfrm>
        <a:prstGeom prst="rect">
          <a:avLst/>
        </a:prstGeom>
      </xdr:spPr>
    </xdr:pic>
    <xdr:clientData/>
  </xdr:twoCellAnchor>
  <xdr:twoCellAnchor editAs="oneCell">
    <xdr:from>
      <xdr:col>27</xdr:col>
      <xdr:colOff>199571</xdr:colOff>
      <xdr:row>0</xdr:row>
      <xdr:rowOff>172357</xdr:rowOff>
    </xdr:from>
    <xdr:to>
      <xdr:col>29</xdr:col>
      <xdr:colOff>386107</xdr:colOff>
      <xdr:row>1</xdr:row>
      <xdr:rowOff>215025</xdr:rowOff>
    </xdr:to>
    <xdr:pic>
      <xdr:nvPicPr>
        <xdr:cNvPr id="387" name="Grafik 386">
          <a:extLst>
            <a:ext uri="{FF2B5EF4-FFF2-40B4-BE49-F238E27FC236}">
              <a16:creationId xmlns:a16="http://schemas.microsoft.com/office/drawing/2014/main" id="{00000000-0008-0000-02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7794857" y="172357"/>
          <a:ext cx="2073393" cy="532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304800</xdr:colOff>
      <xdr:row>0</xdr:row>
      <xdr:rowOff>114300</xdr:rowOff>
    </xdr:from>
    <xdr:to>
      <xdr:col>7</xdr:col>
      <xdr:colOff>752593</xdr:colOff>
      <xdr:row>1</xdr:row>
      <xdr:rowOff>157875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59400" y="114300"/>
          <a:ext cx="2073393" cy="5325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14</xdr:col>
      <xdr:colOff>317289</xdr:colOff>
      <xdr:row>36</xdr:row>
      <xdr:rowOff>24236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ev, Maria" refreshedDate="42800.695193287036" createdVersion="4" refreshedVersion="4" minRefreshableVersion="3" recordCount="111" xr:uid="{00000000-000A-0000-FFFF-FFFF3D000000}">
  <cacheSource type="worksheet">
    <worksheetSource ref="A1:N1048576" sheet="Tabelle2"/>
  </cacheSource>
  <cacheFields count="14">
    <cacheField name="Type" numFmtId="0">
      <sharedItems containsBlank="1" count="4">
        <s v="Repl"/>
        <s v="Sets"/>
        <m/>
        <s v="Rep" u="1"/>
      </sharedItems>
    </cacheField>
    <cacheField name="Plant" numFmtId="0">
      <sharedItems containsBlank="1" count="5">
        <s v="Freiburg"/>
        <s v="Kiel"/>
        <s v="Selzach"/>
        <m/>
        <s v="Freiburg " u="1"/>
      </sharedItems>
    </cacheField>
    <cacheField name="Jan 17" numFmtId="0">
      <sharedItems containsString="0" containsBlank="1" containsNumber="1" minValue="0" maxValue="4647354.9566399995"/>
    </cacheField>
    <cacheField name="Feb 17" numFmtId="0">
      <sharedItems containsString="0" containsBlank="1" containsNumber="1" minValue="0" maxValue="5029184.5400000494"/>
    </cacheField>
    <cacheField name="Mrz 17" numFmtId="0">
      <sharedItems containsString="0" containsBlank="1" containsNumber="1" minValue="0" maxValue="2852017.6499264976"/>
    </cacheField>
    <cacheField name="Apr 17" numFmtId="0">
      <sharedItems containsString="0" containsBlank="1" containsNumber="1" minValue="0" maxValue="2886804.2664178987"/>
    </cacheField>
    <cacheField name="Mai 17" numFmtId="0">
      <sharedItems containsString="0" containsBlank="1" containsNumber="1" minValue="0" maxValue="3035310.2325986032"/>
    </cacheField>
    <cacheField name="Jun 17" numFmtId="0">
      <sharedItems containsString="0" containsBlank="1" containsNumber="1" minValue="0" maxValue="3172986.1396477926"/>
    </cacheField>
    <cacheField name="Jul 17" numFmtId="0">
      <sharedItems containsString="0" containsBlank="1" containsNumber="1" minValue="0" maxValue="3209146.1210648934"/>
    </cacheField>
    <cacheField name="Aug 17" numFmtId="0">
      <sharedItems containsString="0" containsBlank="1" containsNumber="1" minValue="0" maxValue="3363433.5775973946"/>
    </cacheField>
    <cacheField name="Sep 17" numFmtId="0">
      <sharedItems containsString="0" containsBlank="1" containsNumber="1" minValue="0" maxValue="3285494.6720457063"/>
    </cacheField>
    <cacheField name="Okt 17" numFmtId="0">
      <sharedItems containsString="0" containsBlank="1" containsNumber="1" minValue="0" maxValue="3273346.5658795927"/>
    </cacheField>
    <cacheField name="Nov 17" numFmtId="0">
      <sharedItems containsString="0" containsBlank="1" containsNumber="1" minValue="0" maxValue="3179210.5188844008"/>
    </cacheField>
    <cacheField name="Dez 17" numFmtId="0">
      <sharedItems containsString="0" containsBlank="1" containsNumber="1" minValue="0" maxValue="3379642.815856505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1">
  <r>
    <x v="0"/>
    <x v="0"/>
    <n v="1150638.3399999985"/>
    <n v="1000000"/>
    <n v="741401.31844010029"/>
    <n v="684874.71823000023"/>
    <n v="717876.48279890046"/>
    <n v="747020.54710399976"/>
    <n v="733231.10887800029"/>
    <n v="728744.75490409997"/>
    <n v="704279.72834909952"/>
    <n v="718536.41766000004"/>
    <n v="699944.26772900124"/>
    <n v="782759.10425199789"/>
  </r>
  <r>
    <x v="0"/>
    <x v="1"/>
    <n v="2000000"/>
    <n v="1950000"/>
    <n v="2085924.0695747903"/>
    <n v="1967997.6631152695"/>
    <n v="2045477.7424947568"/>
    <n v="2051117.1770603496"/>
    <n v="2024929.8166415202"/>
    <n v="2034222.4368925395"/>
    <n v="2057318.4452519699"/>
    <n v="2115990.5820858548"/>
    <n v="2088518.4971434309"/>
    <n v="2218163.3910970697"/>
  </r>
  <r>
    <x v="0"/>
    <x v="2"/>
    <n v="4647354.9566399995"/>
    <n v="5029184.5400000494"/>
    <n v="2852017.6499264976"/>
    <n v="2886804.2664178987"/>
    <n v="3035310.2325986032"/>
    <n v="3172986.1396477926"/>
    <n v="3209146.1210648934"/>
    <n v="3363433.5775973946"/>
    <n v="3285494.6720457063"/>
    <n v="3273346.5658795927"/>
    <n v="3179210.5188844008"/>
    <n v="3379642.8158565052"/>
  </r>
  <r>
    <x v="0"/>
    <x v="0"/>
    <m/>
    <m/>
    <n v="100000"/>
    <n v="100000"/>
    <n v="100000"/>
    <n v="100000"/>
    <n v="100000"/>
    <n v="100000"/>
    <n v="50000"/>
    <n v="50000"/>
    <n v="50000"/>
    <n v="50000"/>
  </r>
  <r>
    <x v="0"/>
    <x v="2"/>
    <m/>
    <m/>
    <n v="1500000"/>
    <n v="1500000"/>
    <n v="1000000"/>
    <n v="1000000"/>
    <n v="800000"/>
    <n v="800000"/>
    <n v="700000"/>
    <n v="500000"/>
    <n v="400000"/>
    <n v="350000"/>
  </r>
  <r>
    <x v="1"/>
    <x v="2"/>
    <n v="55407.218959999984"/>
    <n v="0"/>
    <n v="242331.78343999991"/>
    <n v="371602.03239999985"/>
    <n v="226289.46999999991"/>
    <n v="172872.64999999997"/>
    <n v="96138.625159999981"/>
    <n v="19135"/>
    <n v="72551.819999999978"/>
    <n v="16777.023439999997"/>
    <n v="0"/>
    <n v="0"/>
  </r>
  <r>
    <x v="1"/>
    <x v="1"/>
    <n v="459972"/>
    <n v="185600.10535"/>
    <n v="329218.903291"/>
    <n v="401233.18831600004"/>
    <n v="215511.63346300001"/>
    <n v="129989.381199"/>
    <n v="118067.837998"/>
    <n v="92147.817781999998"/>
    <n v="219639.365479"/>
    <n v="53207.152074999998"/>
    <n v="35507.922276999998"/>
    <n v="4646.7725099999998"/>
  </r>
  <r>
    <x v="1"/>
    <x v="2"/>
    <n v="485943.69336000003"/>
    <n v="366492.30000000005"/>
    <n v="870039.20164199988"/>
    <n v="1206252.2399000002"/>
    <n v="526407.20336000004"/>
    <n v="344253.03168000001"/>
    <n v="352131.03168000007"/>
    <n v="347857.84685799992"/>
    <n v="237093.36106799997"/>
    <n v="220721.26274799995"/>
    <n v="47019.099999999991"/>
    <n v="40801.10168"/>
  </r>
  <r>
    <x v="1"/>
    <x v="2"/>
    <m/>
    <m/>
    <n v="50000"/>
    <n v="50000"/>
    <n v="50000"/>
    <n v="50000"/>
    <n v="50000"/>
    <n v="50000"/>
    <n v="50000"/>
    <n v="10000"/>
    <n v="10000"/>
    <n v="10000"/>
  </r>
  <r>
    <x v="1"/>
    <x v="1"/>
    <m/>
    <m/>
    <n v="0"/>
    <n v="0"/>
    <n v="0"/>
    <n v="0"/>
    <n v="0"/>
    <n v="0"/>
    <n v="0"/>
    <n v="100000"/>
    <n v="100000"/>
    <n v="50000"/>
  </r>
  <r>
    <x v="1"/>
    <x v="2"/>
    <m/>
    <m/>
    <n v="0"/>
    <n v="0"/>
    <n v="0"/>
    <n v="0"/>
    <n v="300000"/>
    <n v="300000"/>
    <n v="100000"/>
    <n v="200000"/>
    <n v="200000"/>
    <n v="200000"/>
  </r>
  <r>
    <x v="1"/>
    <x v="2"/>
    <n v="623053.45000000007"/>
    <n v="328781.07000000007"/>
    <n v="680278.65999999992"/>
    <n v="876404.5"/>
    <n v="529540.89"/>
    <n v="573125.84"/>
    <n v="352952.14999999997"/>
    <n v="289840.81"/>
    <n v="277838.8"/>
    <n v="298324.24000000005"/>
    <n v="0"/>
    <n v="0"/>
  </r>
  <r>
    <x v="0"/>
    <x v="2"/>
    <n v="715893.97000000218"/>
    <n v="729349.86000000057"/>
    <n v="410519.68530000007"/>
    <n v="489177.64070000034"/>
    <n v="455328.29290000035"/>
    <n v="462708.26119999995"/>
    <n v="459548.93780000042"/>
    <n v="488785.95029999991"/>
    <n v="503635.85090000025"/>
    <n v="462227.82820000034"/>
    <n v="474654.85790000006"/>
    <n v="461256.21169999999"/>
  </r>
  <r>
    <x v="1"/>
    <x v="2"/>
    <n v="557537.68000000017"/>
    <n v="781450.10000000033"/>
    <n v="2259872.6700000009"/>
    <n v="1814020.5000000007"/>
    <n v="1205816.8500000006"/>
    <n v="1038061.7000000004"/>
    <n v="557635.25000000023"/>
    <n v="349116.70000000013"/>
    <n v="588502.65000000026"/>
    <n v="238506.25000000006"/>
    <n v="127338.15000000005"/>
    <n v="0"/>
  </r>
  <r>
    <x v="0"/>
    <x v="0"/>
    <n v="201518.21999999962"/>
    <n v="181753.76999999961"/>
    <n v="82970.369199999986"/>
    <n v="101812.51390000005"/>
    <n v="109192.33239999998"/>
    <n v="103513.84959999996"/>
    <n v="112458.49500000011"/>
    <n v="116263.96619999995"/>
    <n v="104936.99609999997"/>
    <n v="102381.08699999994"/>
    <n v="129050.77049999997"/>
    <n v="123351.10089999993"/>
  </r>
  <r>
    <x v="0"/>
    <x v="2"/>
    <n v="257852.70999999938"/>
    <n v="266016.41999999969"/>
    <n v="179143.12409999993"/>
    <n v="201719.58279999997"/>
    <n v="158256.34149999989"/>
    <n v="154339.22310000012"/>
    <n v="181235.25829999999"/>
    <n v="182806.12119999999"/>
    <n v="165607.63379999998"/>
    <n v="162784.41310000006"/>
    <n v="173198.53230000014"/>
    <n v="162285.19420000003"/>
  </r>
  <r>
    <x v="1"/>
    <x v="2"/>
    <n v="351910.82000000007"/>
    <n v="319809.36000000004"/>
    <n v="230837.38390000002"/>
    <n v="239439.59949999995"/>
    <n v="238225.96059999993"/>
    <n v="248669.24270000003"/>
    <n v="272305.95419999998"/>
    <n v="254617.24009999988"/>
    <n v="261439.94599999997"/>
    <n v="271693.06379999995"/>
    <n v="288067.43560000003"/>
    <n v="295018.39581999998"/>
  </r>
  <r>
    <x v="1"/>
    <x v="0"/>
    <n v="0"/>
    <n v="0"/>
    <n v="15135.299999999997"/>
    <n v="0"/>
    <n v="0"/>
    <n v="30270.599999999995"/>
    <n v="30270.599999999995"/>
    <n v="30270.599999999995"/>
    <n v="35315.699999999997"/>
    <n v="18651.399999999998"/>
    <n v="0"/>
    <n v="0"/>
  </r>
  <r>
    <x v="1"/>
    <x v="1"/>
    <n v="0"/>
    <n v="0"/>
    <n v="7388.4167700000007"/>
    <n v="0"/>
    <n v="0"/>
    <n v="0"/>
    <n v="0"/>
    <n v="0"/>
    <n v="0"/>
    <n v="0"/>
    <n v="0"/>
    <n v="0"/>
  </r>
  <r>
    <x v="1"/>
    <x v="2"/>
    <n v="0"/>
    <n v="0"/>
    <n v="392262.25"/>
    <n v="292386.20000000007"/>
    <n v="256654.84999999995"/>
    <n v="184896.6"/>
    <n v="101993.09999999999"/>
    <n v="5572.2"/>
    <n v="6500.9"/>
    <n v="46325.36"/>
    <n v="0"/>
    <n v="0"/>
  </r>
  <r>
    <x v="1"/>
    <x v="1"/>
    <n v="598442"/>
    <n v="345402"/>
    <n v="400000"/>
    <n v="400000"/>
    <n v="400000"/>
    <n v="400000"/>
    <n v="400000"/>
    <n v="400000"/>
    <n v="400000"/>
    <n v="350000"/>
    <n v="350000"/>
    <n v="350000"/>
  </r>
  <r>
    <x v="1"/>
    <x v="1"/>
    <n v="0"/>
    <n v="0"/>
    <n v="0"/>
    <n v="0"/>
    <n v="0"/>
    <n v="0"/>
    <n v="0"/>
    <n v="0"/>
    <n v="0"/>
    <n v="450000"/>
    <n v="450000"/>
    <n v="450000"/>
  </r>
  <r>
    <x v="1"/>
    <x v="0"/>
    <n v="0"/>
    <n v="0"/>
    <n v="0"/>
    <n v="0"/>
    <n v="0"/>
    <n v="0"/>
    <n v="0"/>
    <n v="0"/>
    <n v="0"/>
    <n v="200000"/>
    <n v="200000"/>
    <n v="200000"/>
  </r>
  <r>
    <x v="1"/>
    <x v="1"/>
    <n v="0"/>
    <n v="0"/>
    <n v="0"/>
    <n v="0"/>
    <n v="0"/>
    <n v="0"/>
    <n v="0"/>
    <n v="0"/>
    <n v="0"/>
    <n v="400000"/>
    <n v="300000"/>
    <n v="100000"/>
  </r>
  <r>
    <x v="1"/>
    <x v="0"/>
    <n v="0"/>
    <n v="0"/>
    <n v="10908.539999999997"/>
    <n v="33029.590000000069"/>
    <n v="2351.2600000000002"/>
    <n v="44985.730000000069"/>
    <n v="24295.340000000062"/>
    <n v="77696.739999999947"/>
    <n v="9110.0899999999983"/>
    <n v="2994.57"/>
    <n v="1196.3999999999999"/>
    <n v="2716.6299999999992"/>
  </r>
  <r>
    <x v="1"/>
    <x v="1"/>
    <n v="0"/>
    <n v="0"/>
    <n v="121659.44398099955"/>
    <n v="113891.22955299992"/>
    <n v="119752.09506299937"/>
    <n v="192573.71951500032"/>
    <n v="253937.26416899922"/>
    <n v="154896.57949600005"/>
    <n v="382080.02313199907"/>
    <n v="357612.10966999683"/>
    <n v="334732.08066100016"/>
    <n v="292049.43229900027"/>
  </r>
  <r>
    <x v="1"/>
    <x v="2"/>
    <n v="0"/>
    <n v="0"/>
    <n v="46326.239999999998"/>
    <n v="34122.040000000015"/>
    <n v="53617.839999999924"/>
    <n v="31871.489999999972"/>
    <n v="32807.419999999976"/>
    <n v="21494.860000000015"/>
    <n v="46451.63000000007"/>
    <n v="53504.609999999921"/>
    <n v="41570.499999999964"/>
    <n v="33287.619999999995"/>
  </r>
  <r>
    <x v="0"/>
    <x v="0"/>
    <n v="866496.51999999979"/>
    <n v="660000"/>
    <n v="518686.06479999924"/>
    <n v="523132.58720000042"/>
    <n v="509237.84089999984"/>
    <n v="560264.22850000067"/>
    <n v="557844.43329999922"/>
    <n v="540687.60710000037"/>
    <n v="557979.89250000066"/>
    <n v="559735.10430000012"/>
    <n v="550604.73800000036"/>
    <n v="594988.23699999985"/>
  </r>
  <r>
    <x v="0"/>
    <x v="1"/>
    <n v="3050104"/>
    <n v="2703445.8946500001"/>
    <n v="2487590.3048792798"/>
    <n v="2389941.4394991058"/>
    <n v="2321950.8981723376"/>
    <n v="2461639.7510693888"/>
    <n v="2733132.0668771355"/>
    <n v="2444479.0140195196"/>
    <n v="2564519.9109147796"/>
    <n v="2580090.5157192331"/>
    <n v="2530034.7081971541"/>
    <n v="2928188.7009585728"/>
  </r>
  <r>
    <x v="0"/>
    <x v="2"/>
    <n v="3653841.79"/>
    <n v="3767840.3700000476"/>
    <n v="2172409.8138999976"/>
    <n v="2123257.1953999978"/>
    <n v="2083814.3366999989"/>
    <n v="2374757.639999995"/>
    <n v="2377228.6237000045"/>
    <n v="2091656.7657999985"/>
    <n v="2240835.362000003"/>
    <n v="2317769.0717999935"/>
    <n v="2235347.1473000003"/>
    <n v="2425778.2997999955"/>
  </r>
  <r>
    <x v="1"/>
    <x v="0"/>
    <m/>
    <m/>
    <n v="18974.839999999993"/>
    <n v="39198.985799999995"/>
    <n v="32701.872000000007"/>
    <n v="18989.770000000011"/>
    <n v="5810.2699999999995"/>
    <n v="10029.25"/>
    <n v="7815.8300000000017"/>
    <n v="7076.590000000002"/>
    <n v="6809.9100000000008"/>
    <n v="231.23"/>
  </r>
  <r>
    <x v="1"/>
    <x v="1"/>
    <n v="339117"/>
    <n v="277430"/>
    <n v="59609.684548999998"/>
    <n v="46201.282504059993"/>
    <n v="33411.917651000003"/>
    <n v="41970.178455999994"/>
    <n v="13458.285404000002"/>
    <n v="22333.324628999995"/>
    <n v="27758.614707999997"/>
    <n v="28449.425517000003"/>
    <n v="15984.760595999998"/>
    <n v="16282.729786999997"/>
  </r>
  <r>
    <x v="1"/>
    <x v="2"/>
    <m/>
    <m/>
    <n v="178196.55589999995"/>
    <n v="290863.99290000001"/>
    <n v="163491.37800000003"/>
    <n v="93068.134500000073"/>
    <n v="27785.813999999995"/>
    <n v="42356.200199999999"/>
    <n v="73344.997399999964"/>
    <n v="80677.65399999998"/>
    <n v="90883.65"/>
    <n v="102951.4764"/>
  </r>
  <r>
    <x v="1"/>
    <x v="0"/>
    <m/>
    <m/>
    <n v="170000"/>
    <n v="100000"/>
    <n v="100000"/>
    <n v="50000"/>
    <n v="50000"/>
    <n v="50000"/>
    <n v="50000"/>
    <n v="0"/>
    <n v="0"/>
    <n v="0"/>
  </r>
  <r>
    <x v="1"/>
    <x v="1"/>
    <m/>
    <m/>
    <n v="100000"/>
    <n v="100000"/>
    <n v="100000"/>
    <n v="100000"/>
    <n v="100000"/>
    <n v="100000"/>
    <n v="100000"/>
    <n v="100000"/>
    <n v="100000"/>
    <n v="100000"/>
  </r>
  <r>
    <x v="1"/>
    <x v="2"/>
    <m/>
    <m/>
    <n v="100000"/>
    <n v="100000"/>
    <n v="100000"/>
    <n v="100000"/>
    <n v="100000"/>
    <n v="100000"/>
    <n v="100000"/>
    <n v="100000"/>
    <n v="100000"/>
    <n v="100000"/>
  </r>
  <r>
    <x v="1"/>
    <x v="2"/>
    <m/>
    <m/>
    <n v="174927.87999999989"/>
    <n v="205997.56999999992"/>
    <n v="94285.890000000072"/>
    <n v="76953.510000000009"/>
    <n v="39395.289999999979"/>
    <n v="18868.450000000004"/>
    <n v="47073.209999999985"/>
    <n v="33043.370000000003"/>
    <n v="47362.559999999998"/>
    <n v="35662"/>
  </r>
  <r>
    <x v="0"/>
    <x v="2"/>
    <n v="837303.77999999607"/>
    <n v="345070.62999999861"/>
    <n v="261106.90319999991"/>
    <n v="264098.57339999988"/>
    <n v="268512.51660000015"/>
    <n v="304094.52069999999"/>
    <n v="312708.71799999994"/>
    <n v="286288.02630000009"/>
    <n v="307803.26030000014"/>
    <n v="334248.19140000024"/>
    <n v="317983.42570000014"/>
    <n v="398880.64130000019"/>
  </r>
  <r>
    <x v="1"/>
    <x v="0"/>
    <m/>
    <m/>
    <n v="39460.200000000004"/>
    <n v="128443.26000000001"/>
    <n v="84666.559999999983"/>
    <n v="48549.79"/>
    <n v="46474.990000000049"/>
    <n v="15173.699999999995"/>
    <n v="10687.719999999996"/>
    <n v="14227.470000000007"/>
    <n v="21506.370000000006"/>
    <n v="0"/>
  </r>
  <r>
    <x v="1"/>
    <x v="2"/>
    <m/>
    <m/>
    <n v="134001.80180000004"/>
    <n v="223448.26979999992"/>
    <n v="160571.37519999998"/>
    <n v="67732.539999999979"/>
    <n v="38068.549999999996"/>
    <n v="27181.130000000005"/>
    <n v="35855.040000000008"/>
    <n v="63208.310000000012"/>
    <n v="42472.44"/>
    <n v="1423.49"/>
  </r>
  <r>
    <x v="0"/>
    <x v="0"/>
    <n v="255171.04999999946"/>
    <n v="101202.33100000003"/>
    <n v="9999.7267999999949"/>
    <n v="15543.349099999998"/>
    <n v="25401.980100000004"/>
    <n v="33686.782000000021"/>
    <n v="37443.821300000003"/>
    <n v="41033.315399999985"/>
    <n v="45578.048300000002"/>
    <n v="48715.732399999964"/>
    <n v="51798.584499999997"/>
    <n v="55082.225200000015"/>
  </r>
  <r>
    <x v="0"/>
    <x v="2"/>
    <n v="353271.92000000016"/>
    <n v="274532.19999999873"/>
    <n v="25299.195200000002"/>
    <n v="32117.155200000012"/>
    <n v="38287.907100000011"/>
    <n v="45111.356899999977"/>
    <n v="51121.225200000008"/>
    <n v="53783.523800000017"/>
    <n v="59791.319999999992"/>
    <n v="61427.895000000019"/>
    <n v="65068.583000000006"/>
    <n v="68972.098799999992"/>
  </r>
  <r>
    <x v="1"/>
    <x v="2"/>
    <n v="110620.08999999997"/>
    <n v="68842.170000000013"/>
    <n v="91758.507799999992"/>
    <n v="76295.376299999974"/>
    <n v="91669.379499999966"/>
    <n v="97667.119200000001"/>
    <n v="93731.415999999997"/>
    <n v="113289.64150000001"/>
    <n v="120667.74830000002"/>
    <n v="103018.77480000001"/>
    <n v="94177.926799999972"/>
    <n v="98200.572500000009"/>
  </r>
  <r>
    <x v="1"/>
    <x v="1"/>
    <n v="0"/>
    <n v="0"/>
    <n v="0"/>
    <n v="0"/>
    <n v="0"/>
    <n v="0"/>
    <n v="0"/>
    <n v="0"/>
    <n v="0"/>
    <n v="0"/>
    <n v="173990.60000000003"/>
    <n v="0"/>
  </r>
  <r>
    <x v="1"/>
    <x v="0"/>
    <n v="0"/>
    <n v="0"/>
    <n v="0"/>
    <n v="0"/>
    <n v="0"/>
    <n v="0"/>
    <n v="0"/>
    <n v="0"/>
    <n v="0"/>
    <n v="50000"/>
    <n v="50000"/>
    <n v="50000"/>
  </r>
  <r>
    <x v="1"/>
    <x v="1"/>
    <n v="0"/>
    <n v="0"/>
    <n v="0"/>
    <n v="0"/>
    <n v="0"/>
    <n v="0"/>
    <n v="0"/>
    <n v="0"/>
    <n v="0"/>
    <n v="400000"/>
    <n v="300000"/>
    <n v="100000"/>
  </r>
  <r>
    <x v="1"/>
    <x v="0"/>
    <n v="0"/>
    <n v="0"/>
    <n v="0"/>
    <n v="120506.50999999995"/>
    <n v="120506.50999999995"/>
    <n v="0"/>
    <n v="0"/>
    <n v="0"/>
    <n v="0"/>
    <n v="0"/>
    <n v="0"/>
    <n v="0"/>
  </r>
  <r>
    <x v="1"/>
    <x v="1"/>
    <n v="0"/>
    <n v="0"/>
    <n v="0"/>
    <n v="174489.38268999997"/>
    <n v="174489.38268999997"/>
    <n v="0"/>
    <n v="0"/>
    <n v="0"/>
    <n v="0"/>
    <n v="0"/>
    <n v="0"/>
    <n v="0"/>
  </r>
  <r>
    <x v="1"/>
    <x v="2"/>
    <n v="0"/>
    <n v="0"/>
    <n v="0"/>
    <n v="386241.8949999999"/>
    <n v="386241.8949999999"/>
    <n v="0"/>
    <n v="0"/>
    <n v="0"/>
    <n v="0"/>
    <n v="0"/>
    <n v="0"/>
    <n v="0"/>
  </r>
  <r>
    <x v="1"/>
    <x v="1"/>
    <n v="7450"/>
    <n v="87570"/>
    <n v="82372"/>
    <n v="257764.56693943011"/>
    <n v="131479.94706999999"/>
    <n v="109454.35922299999"/>
    <n v="82623.341342000043"/>
    <n v="83686.173427000016"/>
    <n v="53071.787260000012"/>
    <n v="107914.89701299999"/>
    <n v="88761.411200000002"/>
    <n v="20635.897102999999"/>
  </r>
  <r>
    <x v="1"/>
    <x v="1"/>
    <n v="0"/>
    <n v="0"/>
    <n v="172713.42003200005"/>
    <n v="200716.8031680001"/>
    <n v="314053.21998400026"/>
    <n v="171834.63737600006"/>
    <n v="97206.550207999957"/>
    <n v="170955.85472000003"/>
    <n v="170955.85472000003"/>
    <n v="119258.68571200006"/>
    <n v="250598.44939200004"/>
    <n v="193476.36028800008"/>
  </r>
  <r>
    <x v="1"/>
    <x v="2"/>
    <n v="0"/>
    <n v="0"/>
    <n v="78118.5"/>
    <n v="78118.5"/>
    <n v="78118.5"/>
    <n v="0"/>
    <n v="117177.75"/>
    <n v="117177.75"/>
    <n v="117177.75"/>
    <n v="117177.75"/>
    <n v="0"/>
    <n v="0"/>
  </r>
  <r>
    <x v="0"/>
    <x v="0"/>
    <n v="73416.549999999974"/>
    <n v="114971.54999999987"/>
    <n v="42309.881599999986"/>
    <n v="41014.559399999947"/>
    <n v="43664.834199999968"/>
    <n v="42455.971899999968"/>
    <n v="40597.648599999964"/>
    <n v="41580.411599999999"/>
    <n v="43326.64580000002"/>
    <n v="41576.767699999997"/>
    <n v="39650.321300000003"/>
    <n v="40005.171499999975"/>
  </r>
  <r>
    <x v="0"/>
    <x v="1"/>
    <n v="203545"/>
    <n v="170000"/>
    <n v="208211.48340870987"/>
    <n v="210241.75108573984"/>
    <n v="207269.06684540006"/>
    <n v="213831.18317876986"/>
    <n v="211727.86201632002"/>
    <n v="210059.73374126971"/>
    <n v="224655.79169341977"/>
    <n v="212108.72574034039"/>
    <n v="219181.08876400976"/>
    <n v="246846.84819361998"/>
  </r>
  <r>
    <x v="0"/>
    <x v="2"/>
    <n v="476452.70999999985"/>
    <n v="794431.69999999949"/>
    <n v="232419.7433"/>
    <n v="234815.42440000022"/>
    <n v="243195.85969999971"/>
    <n v="251845.79019999999"/>
    <n v="232301.26700000017"/>
    <n v="230520.50009999974"/>
    <n v="242472.30399999983"/>
    <n v="221342.95670000013"/>
    <n v="229655.96250000029"/>
    <n v="232604.0244999995"/>
  </r>
  <r>
    <x v="1"/>
    <x v="0"/>
    <m/>
    <m/>
    <n v="48905.71799999995"/>
    <n v="92109.815499999953"/>
    <n v="8092.3599999999969"/>
    <n v="3631.0900000000006"/>
    <n v="4251.93"/>
    <n v="1481.5500000000002"/>
    <n v="0"/>
    <n v="0"/>
    <n v="0"/>
    <n v="0"/>
  </r>
  <r>
    <x v="1"/>
    <x v="1"/>
    <n v="92340"/>
    <n v="403214"/>
    <n v="103581.54832735998"/>
    <n v="238105.5815645"/>
    <n v="54375.109755999991"/>
    <n v="5597.0299080000004"/>
    <n v="54.530335999999998"/>
    <n v="0"/>
    <n v="0"/>
    <n v="0"/>
    <n v="0"/>
    <n v="0"/>
  </r>
  <r>
    <x v="1"/>
    <x v="2"/>
    <m/>
    <m/>
    <n v="405003.11609999964"/>
    <n v="542020.77950000053"/>
    <n v="268750.4686000002"/>
    <n v="46027.349999999977"/>
    <n v="72053.552000000025"/>
    <n v="27150.720000000008"/>
    <n v="0"/>
    <n v="0"/>
    <n v="0"/>
    <n v="0"/>
  </r>
  <r>
    <x v="0"/>
    <x v="0"/>
    <n v="216347.42999999979"/>
    <n v="260425.30999999947"/>
    <n v="194559.76816000004"/>
    <n v="211084.95273999995"/>
    <n v="204545.54611999998"/>
    <n v="206332.50436000011"/>
    <n v="209952.06127999994"/>
    <n v="216238.13773999989"/>
    <n v="213955.45959900026"/>
    <n v="216882.76360100001"/>
    <n v="226770.32482100002"/>
    <n v="229013.58955899987"/>
  </r>
  <r>
    <x v="0"/>
    <x v="1"/>
    <n v="1038410"/>
    <n v="750000"/>
    <n v="615072.3844535494"/>
    <n v="615068.08010531939"/>
    <n v="569487.06763521058"/>
    <n v="607639.40366178611"/>
    <n v="579388.32541816018"/>
    <n v="768313.36630811018"/>
    <n v="582219.86111032346"/>
    <n v="598827.77611660887"/>
    <n v="656045.43651374045"/>
    <n v="646100.49031249015"/>
  </r>
  <r>
    <x v="0"/>
    <x v="2"/>
    <n v="802640.02999999991"/>
    <n v="698922.74999999965"/>
    <n v="1042451.9850000006"/>
    <n v="667561.90129999991"/>
    <n v="1134593.47025"/>
    <n v="755279.25320000073"/>
    <n v="923483.92960000015"/>
    <n v="719913.88380000053"/>
    <n v="707497.50959999952"/>
    <n v="775757.96023000078"/>
    <n v="729674.8857999997"/>
    <n v="776138.5979999993"/>
  </r>
  <r>
    <x v="1"/>
    <x v="0"/>
    <n v="0"/>
    <n v="0"/>
    <n v="0"/>
    <n v="10828.885644047172"/>
    <n v="0"/>
    <n v="67448.151487826879"/>
    <n v="0"/>
    <n v="0"/>
    <n v="0"/>
    <n v="0"/>
    <n v="0"/>
    <n v="0"/>
  </r>
  <r>
    <x v="1"/>
    <x v="1"/>
    <n v="0"/>
    <n v="54624"/>
    <n v="70637.677165000001"/>
    <n v="88099.851825677295"/>
    <n v="0"/>
    <n v="273751.2811221758"/>
    <n v="0"/>
    <n v="0"/>
    <n v="28322.536336866902"/>
    <n v="0"/>
    <n v="0"/>
    <n v="0"/>
  </r>
  <r>
    <x v="1"/>
    <x v="2"/>
    <n v="0"/>
    <n v="0"/>
    <n v="198633.25"/>
    <n v="335794.59973950504"/>
    <n v="105875.30307584404"/>
    <n v="100031.05901212302"/>
    <n v="100031.05901212302"/>
    <n v="114024.85722873459"/>
    <n v="0"/>
    <n v="3531.7102494740006"/>
    <n v="0"/>
    <n v="0"/>
  </r>
  <r>
    <x v="0"/>
    <x v="0"/>
    <n v="123603.87999999983"/>
    <n v="20429.539999999972"/>
    <n v="27239.098599999998"/>
    <n v="5525.1170999999986"/>
    <n v="28419.277100000028"/>
    <n v="2326.6676000000007"/>
    <n v="9770.8935999999994"/>
    <n v="42604.919100000006"/>
    <n v="4989.0575000000017"/>
    <n v="13650.169899999988"/>
    <n v="78255.723399999959"/>
    <n v="80954.706699999981"/>
  </r>
  <r>
    <x v="0"/>
    <x v="1"/>
    <n v="124976"/>
    <n v="168000"/>
    <n v="10092.589802549999"/>
    <n v="13762.018790950004"/>
    <n v="98459.697069789981"/>
    <n v="3310.7777305700006"/>
    <n v="27892.146609870008"/>
    <n v="121687.76149769015"/>
    <n v="12548.357691680001"/>
    <n v="19289.119188950004"/>
    <n v="77726.323448790019"/>
    <n v="170578.32376030003"/>
  </r>
  <r>
    <x v="0"/>
    <x v="2"/>
    <n v="157129.53"/>
    <n v="138889.37000000008"/>
    <n v="10798.065300000006"/>
    <n v="15602.719899999996"/>
    <n v="121077.28769999999"/>
    <n v="4659.1402999999964"/>
    <n v="18737.691500000008"/>
    <n v="96393.685900000055"/>
    <n v="9970.576999999992"/>
    <n v="29691.67019999999"/>
    <n v="144553.29740000001"/>
    <n v="184836.59189999994"/>
  </r>
  <r>
    <x v="1"/>
    <x v="0"/>
    <n v="0"/>
    <n v="0"/>
    <n v="0"/>
    <n v="45134.653000000006"/>
    <n v="0"/>
    <n v="0"/>
    <n v="0"/>
    <n v="0"/>
    <n v="0"/>
    <n v="0"/>
    <n v="0"/>
    <n v="0"/>
  </r>
  <r>
    <x v="1"/>
    <x v="1"/>
    <n v="0"/>
    <n v="0"/>
    <n v="0"/>
    <n v="152967.67119527995"/>
    <n v="655.62141399999996"/>
    <n v="0"/>
    <n v="0"/>
    <n v="0"/>
    <n v="0"/>
    <n v="0"/>
    <n v="0"/>
    <n v="0"/>
  </r>
  <r>
    <x v="1"/>
    <x v="2"/>
    <n v="0"/>
    <n v="0"/>
    <n v="0"/>
    <n v="236759.76980000015"/>
    <n v="332.76"/>
    <n v="0"/>
    <n v="0"/>
    <n v="0"/>
    <n v="0"/>
    <n v="0"/>
    <n v="0"/>
    <n v="0"/>
  </r>
  <r>
    <x v="0"/>
    <x v="0"/>
    <n v="40075.579999999914"/>
    <n v="30554.049999999952"/>
    <n v="20559.982899999995"/>
    <n v="23966.951199999989"/>
    <n v="23678.450500000003"/>
    <n v="26681.073299999982"/>
    <n v="28637.822700000012"/>
    <n v="29855.023999999979"/>
    <n v="28159.352999999992"/>
    <n v="27908.148799999981"/>
    <n v="29377.038999999993"/>
    <n v="28536.448999999982"/>
  </r>
  <r>
    <x v="0"/>
    <x v="1"/>
    <n v="150647"/>
    <n v="160000"/>
    <n v="174088.55818337004"/>
    <n v="119316.73536432003"/>
    <n v="127330.72426674995"/>
    <n v="131894.93305874005"/>
    <n v="139926.18656150994"/>
    <n v="139261.21744071005"/>
    <n v="134654.98868281004"/>
    <n v="134563.39463142012"/>
    <n v="133729.3277511799"/>
    <n v="131874.78095063005"/>
  </r>
  <r>
    <x v="0"/>
    <x v="2"/>
    <n v="264977.17000000016"/>
    <n v="355988.9099999998"/>
    <n v="172661.85829999996"/>
    <n v="167920.29725999999"/>
    <n v="187516.20627999955"/>
    <n v="189650.39026000007"/>
    <n v="201573.41944000009"/>
    <n v="208833.24347200044"/>
    <n v="201461.03833999985"/>
    <n v="198770.49863999989"/>
    <n v="210202.69299999953"/>
    <n v="207433.79245999976"/>
  </r>
  <r>
    <x v="1"/>
    <x v="0"/>
    <n v="0"/>
    <n v="0"/>
    <n v="10156.544099999997"/>
    <n v="17969.979599999995"/>
    <n v="14061.034300000007"/>
    <n v="19584.123199999991"/>
    <n v="27384.489699999987"/>
    <n v="13460.718000000003"/>
    <n v="21963.425400000004"/>
    <n v="26345.0897"/>
    <n v="14791.521900000005"/>
    <n v="7672.51"/>
  </r>
  <r>
    <x v="1"/>
    <x v="1"/>
    <n v="89710"/>
    <n v="37250"/>
    <n v="7876.3191869999982"/>
    <n v="20506.249768679998"/>
    <n v="7935.0156679999991"/>
    <n v="8864.3701700000001"/>
    <n v="22805.938743559993"/>
    <n v="12648.216685000003"/>
    <n v="12648.216684999999"/>
    <n v="36810.182442000012"/>
    <n v="12648.216685000001"/>
    <n v="12648.216685000003"/>
  </r>
  <r>
    <x v="1"/>
    <x v="2"/>
    <n v="0"/>
    <n v="0"/>
    <n v="38898.629999999997"/>
    <n v="187022.33220000012"/>
    <n v="55423.119600000005"/>
    <n v="157161.60530000005"/>
    <n v="166794.23809999999"/>
    <n v="117291.75180000001"/>
    <n v="75044.660999999978"/>
    <n v="227661.9749000002"/>
    <n v="55474.460000000006"/>
    <n v="24992.299800000001"/>
  </r>
  <r>
    <x v="0"/>
    <x v="0"/>
    <n v="19064.549999999967"/>
    <n v="15598.92999999998"/>
    <n v="29318.080600000001"/>
    <n v="32808.511999999995"/>
    <n v="105256.24500000007"/>
    <n v="25789.581699999988"/>
    <n v="29339.439599999998"/>
    <n v="28640.540400000005"/>
    <n v="24964.273099999988"/>
    <n v="28687.780699999981"/>
    <n v="33280.310899999997"/>
    <n v="29259.060199999982"/>
  </r>
  <r>
    <x v="0"/>
    <x v="1"/>
    <n v="72186"/>
    <n v="90000"/>
    <n v="235903.82801132009"/>
    <n v="173801.58375209026"/>
    <n v="727753.98003837024"/>
    <n v="197313.92544757997"/>
    <n v="202921.00680647028"/>
    <n v="170298.25631933004"/>
    <n v="147103.80795546001"/>
    <n v="175313.32405466997"/>
    <n v="167661.3028388003"/>
    <n v="164705.73700319001"/>
  </r>
  <r>
    <x v="0"/>
    <x v="2"/>
    <n v="86364.589999999953"/>
    <n v="152321.58000000005"/>
    <n v="135579.6933999999"/>
    <n v="137747.20969999998"/>
    <n v="203581.90640000015"/>
    <n v="131553.50180000014"/>
    <n v="132449.32460000005"/>
    <n v="163956.59140000003"/>
    <n v="104849.16550000012"/>
    <n v="125846.71520000009"/>
    <n v="123643.91860000014"/>
    <n v="175742.91029999999"/>
  </r>
  <r>
    <x v="1"/>
    <x v="0"/>
    <n v="0"/>
    <n v="0"/>
    <n v="0"/>
    <n v="0"/>
    <n v="53172.955000000038"/>
    <n v="53172.955000000038"/>
    <n v="0"/>
    <n v="0"/>
    <n v="0"/>
    <n v="0"/>
    <n v="0"/>
    <n v="0"/>
  </r>
  <r>
    <x v="1"/>
    <x v="1"/>
    <n v="0"/>
    <n v="0"/>
    <n v="0"/>
    <n v="0"/>
    <n v="616415.03563300031"/>
    <n v="616415.03563300031"/>
    <n v="0"/>
    <n v="0"/>
    <n v="0"/>
    <n v="0"/>
    <n v="0"/>
    <n v="0"/>
  </r>
  <r>
    <x v="1"/>
    <x v="2"/>
    <n v="0"/>
    <n v="0"/>
    <n v="0"/>
    <n v="0"/>
    <n v="14048.090000000007"/>
    <m/>
    <n v="0"/>
    <n v="0"/>
    <n v="0"/>
    <n v="0"/>
    <n v="0"/>
    <n v="0"/>
  </r>
  <r>
    <x v="0"/>
    <x v="0"/>
    <n v="2503.8399999999979"/>
    <n v="12261.869999999983"/>
    <n v="17179.409980000011"/>
    <n v="16928.43222000001"/>
    <n v="18336.088920000017"/>
    <n v="17564.738340000007"/>
    <n v="15622.891860000002"/>
    <n v="17800.239739999997"/>
    <n v="18282.310640000007"/>
    <n v="14825.0617"/>
    <n v="11963.059760000006"/>
    <n v="13624.013519999997"/>
  </r>
  <r>
    <x v="0"/>
    <x v="1"/>
    <n v="95585"/>
    <n v="97090"/>
    <n v="75601.067462149978"/>
    <n v="78400.438783239952"/>
    <n v="85449.794013579958"/>
    <n v="77271.084071859979"/>
    <n v="89698.257306529951"/>
    <n v="82043.549257280029"/>
    <n v="85922.606095199983"/>
    <n v="75310.706212649995"/>
    <n v="67001.205544749973"/>
    <n v="66798.236625139951"/>
  </r>
  <r>
    <x v="0"/>
    <x v="2"/>
    <n v="120537.24000000003"/>
    <n v="61888.800000000003"/>
    <n v="70508.303499999936"/>
    <n v="54228.750599999992"/>
    <n v="90072.784300000043"/>
    <n v="54469.880200000007"/>
    <n v="57152.859099999943"/>
    <n v="62605.299000000006"/>
    <n v="58077.298099999985"/>
    <n v="48335.505899999982"/>
    <n v="48476.025000000038"/>
    <n v="47164.761699999988"/>
  </r>
  <r>
    <x v="1"/>
    <x v="0"/>
    <n v="0"/>
    <n v="0"/>
    <n v="5000"/>
    <n v="5000"/>
    <n v="5000"/>
    <n v="5000"/>
    <n v="0"/>
    <n v="0"/>
    <n v="0"/>
    <n v="0"/>
    <n v="0"/>
    <n v="0"/>
  </r>
  <r>
    <x v="1"/>
    <x v="1"/>
    <n v="0"/>
    <n v="21000"/>
    <n v="10000"/>
    <n v="10000"/>
    <n v="10000"/>
    <n v="10000"/>
    <n v="10000"/>
    <n v="10000"/>
    <n v="10000"/>
    <n v="10000"/>
    <n v="10000"/>
    <n v="10000"/>
  </r>
  <r>
    <x v="1"/>
    <x v="2"/>
    <n v="0"/>
    <n v="0"/>
    <n v="15000"/>
    <n v="5000"/>
    <n v="5000"/>
    <n v="5000"/>
    <n v="5000"/>
    <n v="5000"/>
    <n v="5000"/>
    <n v="5000"/>
    <n v="5000"/>
    <n v="5000"/>
  </r>
  <r>
    <x v="0"/>
    <x v="0"/>
    <n v="169530.51999999949"/>
    <n v="32979.119999999959"/>
    <n v="42646.002980000012"/>
    <n v="41476.574590000011"/>
    <n v="33812.849750000016"/>
    <n v="35948.449850000005"/>
    <n v="45745.34510000002"/>
    <n v="34978.526420000031"/>
    <n v="40088.714960000012"/>
    <n v="31233.288410000034"/>
    <n v="32992.77021000001"/>
    <n v="29371.086470000027"/>
  </r>
  <r>
    <x v="0"/>
    <x v="1"/>
    <n v="167904"/>
    <n v="200000"/>
    <n v="199599.04785986023"/>
    <n v="220931.77415896015"/>
    <n v="180714.74751713016"/>
    <n v="167818.26275078015"/>
    <n v="198642.71358735987"/>
    <n v="162292.52894179011"/>
    <n v="157014.34261717988"/>
    <n v="152956.35256234999"/>
    <n v="176854.4724121402"/>
    <n v="194784.33203624"/>
  </r>
  <r>
    <x v="0"/>
    <x v="2"/>
    <n v="88358.980000000214"/>
    <n v="31449.329999999958"/>
    <n v="122311.12530000009"/>
    <n v="139201.83100000012"/>
    <n v="102698.93322000008"/>
    <n v="127341.24389999991"/>
    <n v="150551.20490000016"/>
    <n v="128833.2387799999"/>
    <n v="118250.25729999995"/>
    <n v="113619.74320000011"/>
    <n v="135650.74510000006"/>
    <n v="111473.10707999984"/>
  </r>
  <r>
    <x v="1"/>
    <x v="1"/>
    <n v="0"/>
    <n v="0"/>
    <n v="140000"/>
    <n v="100000"/>
    <n v="40000"/>
    <n v="0"/>
    <n v="0"/>
    <n v="0"/>
    <n v="0"/>
    <n v="0"/>
    <n v="0"/>
    <n v="0"/>
  </r>
  <r>
    <x v="0"/>
    <x v="0"/>
    <n v="2078.0299999999993"/>
    <n v="104.16999999999985"/>
    <n v="28987.478790000005"/>
    <n v="24756.405369999993"/>
    <n v="16324.024910000002"/>
    <n v="14213.529019999994"/>
    <n v="45317.902760000004"/>
    <n v="20294.274859999994"/>
    <n v="21011.022229999995"/>
    <n v="18926.650500000014"/>
    <n v="18886.00353999998"/>
    <n v="17080.10780999999"/>
  </r>
  <r>
    <x v="0"/>
    <x v="1"/>
    <n v="97882"/>
    <n v="152000"/>
    <n v="71391.578146719999"/>
    <n v="74717.169073000056"/>
    <n v="59143.594472060002"/>
    <n v="31555.854176229986"/>
    <n v="50738.107540650039"/>
    <n v="48719.52682246003"/>
    <n v="48674.641920430004"/>
    <n v="59980.716052460033"/>
    <n v="54330.551770309998"/>
    <n v="65990.845214270041"/>
  </r>
  <r>
    <x v="0"/>
    <x v="2"/>
    <n v="1285.6200001351535"/>
    <n v="99738.539999905042"/>
    <n v="34267.793180000008"/>
    <n v="29703.12490999998"/>
    <n v="30871.254029999989"/>
    <n v="14209.085509999997"/>
    <n v="19646.047279999995"/>
    <n v="22887.872470000017"/>
    <n v="37795.553150000007"/>
    <n v="27807.636520000011"/>
    <n v="22702.735670000002"/>
    <n v="17166.971060000014"/>
  </r>
  <r>
    <x v="1"/>
    <x v="0"/>
    <m/>
    <m/>
    <n v="20000"/>
    <n v="20000"/>
    <n v="20000"/>
    <n v="20000"/>
    <n v="20000"/>
    <n v="10000"/>
    <n v="10000"/>
    <n v="0"/>
    <n v="0"/>
    <n v="0"/>
  </r>
  <r>
    <x v="1"/>
    <x v="1"/>
    <m/>
    <m/>
    <n v="150000"/>
    <n v="150000"/>
    <n v="150000"/>
    <n v="150000"/>
    <n v="150000"/>
    <n v="150000"/>
    <n v="150000"/>
    <n v="150000"/>
    <n v="150000"/>
    <n v="150000"/>
  </r>
  <r>
    <x v="1"/>
    <x v="2"/>
    <m/>
    <m/>
    <n v="100000"/>
    <n v="100000"/>
    <n v="100000"/>
    <n v="100000"/>
    <n v="100000"/>
    <n v="100000"/>
    <n v="100000"/>
    <n v="100000"/>
    <n v="100000"/>
    <n v="100000"/>
  </r>
  <r>
    <x v="2"/>
    <x v="3"/>
    <m/>
    <m/>
    <m/>
    <m/>
    <m/>
    <m/>
    <m/>
    <m/>
    <m/>
    <m/>
    <m/>
    <m/>
  </r>
  <r>
    <x v="2"/>
    <x v="3"/>
    <m/>
    <m/>
    <m/>
    <m/>
    <m/>
    <m/>
    <m/>
    <m/>
    <m/>
    <m/>
    <m/>
    <m/>
  </r>
  <r>
    <x v="2"/>
    <x v="3"/>
    <m/>
    <m/>
    <m/>
    <m/>
    <m/>
    <m/>
    <m/>
    <m/>
    <m/>
    <m/>
    <m/>
    <m/>
  </r>
  <r>
    <x v="2"/>
    <x v="3"/>
    <m/>
    <m/>
    <m/>
    <m/>
    <m/>
    <m/>
    <m/>
    <m/>
    <m/>
    <m/>
    <m/>
    <m/>
  </r>
  <r>
    <x v="2"/>
    <x v="3"/>
    <m/>
    <m/>
    <m/>
    <m/>
    <m/>
    <m/>
    <m/>
    <m/>
    <m/>
    <m/>
    <m/>
    <m/>
  </r>
  <r>
    <x v="2"/>
    <x v="3"/>
    <m/>
    <m/>
    <m/>
    <m/>
    <m/>
    <m/>
    <m/>
    <m/>
    <m/>
    <m/>
    <m/>
    <m/>
  </r>
  <r>
    <x v="2"/>
    <x v="3"/>
    <m/>
    <m/>
    <m/>
    <m/>
    <m/>
    <m/>
    <m/>
    <m/>
    <m/>
    <m/>
    <m/>
    <m/>
  </r>
  <r>
    <x v="2"/>
    <x v="3"/>
    <m/>
    <m/>
    <m/>
    <m/>
    <m/>
    <m/>
    <m/>
    <m/>
    <m/>
    <m/>
    <m/>
    <m/>
  </r>
  <r>
    <x v="2"/>
    <x v="3"/>
    <m/>
    <m/>
    <m/>
    <m/>
    <m/>
    <m/>
    <m/>
    <m/>
    <m/>
    <m/>
    <m/>
    <m/>
  </r>
  <r>
    <x v="2"/>
    <x v="3"/>
    <m/>
    <m/>
    <m/>
    <m/>
    <m/>
    <m/>
    <m/>
    <m/>
    <m/>
    <m/>
    <m/>
    <m/>
  </r>
  <r>
    <x v="2"/>
    <x v="3"/>
    <m/>
    <m/>
    <m/>
    <m/>
    <m/>
    <m/>
    <m/>
    <m/>
    <m/>
    <m/>
    <m/>
    <m/>
  </r>
  <r>
    <x v="2"/>
    <x v="3"/>
    <m/>
    <m/>
    <m/>
    <m/>
    <m/>
    <m/>
    <m/>
    <m/>
    <m/>
    <m/>
    <m/>
    <m/>
  </r>
  <r>
    <x v="2"/>
    <x v="3"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0" applyNumberFormats="0" applyBorderFormats="0" applyFontFormats="0" applyPatternFormats="0" applyAlignmentFormats="0" applyWidthHeightFormats="1" dataCaption="Werte" updatedVersion="4" minRefreshableVersion="3" useAutoFormatting="1" itemPrintTitles="1" createdVersion="4" indent="0" outline="1" outlineData="1" multipleFieldFilters="0">
  <location ref="A3:M6" firstHeaderRow="0" firstDataRow="1" firstDataCol="1" rowPageCount="1" colPageCount="1"/>
  <pivotFields count="14">
    <pivotField axis="axisRow" showAll="0">
      <items count="5">
        <item m="1" x="3"/>
        <item x="0"/>
        <item x="1"/>
        <item x="2"/>
        <item t="default"/>
      </items>
    </pivotField>
    <pivotField axis="axisPage" multipleItemSelectionAllowed="1" showAll="0">
      <items count="6">
        <item x="0"/>
        <item m="1" x="4"/>
        <item h="1" x="1"/>
        <item h="1" x="2"/>
        <item h="1" x="3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0"/>
  </rowFields>
  <rowItems count="3">
    <i>
      <x v="1"/>
    </i>
    <i>
      <x v="2"/>
    </i>
    <i t="grand">
      <x/>
    </i>
  </rowItems>
  <colFields count="1">
    <field x="-2"/>
  </colFields>
  <col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colItems>
  <pageFields count="1">
    <pageField fld="1" hier="-1"/>
  </pageFields>
  <dataFields count="12">
    <dataField name="Summe von Jan 17" fld="2" baseField="0" baseItem="0"/>
    <dataField name="Summe von Feb 17" fld="3" baseField="0" baseItem="0"/>
    <dataField name="Summe von Mrz 17" fld="4" baseField="0" baseItem="0"/>
    <dataField name="Summe von Apr 17" fld="5" baseField="0" baseItem="0"/>
    <dataField name="Summe von Mai 17" fld="6" baseField="0" baseItem="0"/>
    <dataField name="Summe von Jun 17" fld="7" baseField="0" baseItem="0"/>
    <dataField name="Summe von Jul 17" fld="8" baseField="0" baseItem="0"/>
    <dataField name="Summe von Aug 17" fld="9" baseField="0" baseItem="0"/>
    <dataField name="Summe von Sep 17" fld="10" baseField="0" baseItem="0"/>
    <dataField name="Summe von Okt 17" fld="11" baseField="0" baseItem="0"/>
    <dataField name="Summe von Nov 17" fld="12" baseField="0" baseItem="0"/>
    <dataField name="Summe von Dez 17" fld="1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Rahmen">
  <a:themeElements>
    <a:clrScheme name="Rahmen">
      <a:dk1>
        <a:srgbClr val="000000"/>
      </a:dk1>
      <a:lt1>
        <a:srgbClr val="FFFFFF"/>
      </a:lt1>
      <a:dk2>
        <a:srgbClr val="545454"/>
      </a:dk2>
      <a:lt2>
        <a:srgbClr val="BFBFBF"/>
      </a:lt2>
      <a:accent1>
        <a:srgbClr val="40BAD2"/>
      </a:accent1>
      <a:accent2>
        <a:srgbClr val="FAB900"/>
      </a:accent2>
      <a:accent3>
        <a:srgbClr val="90BB23"/>
      </a:accent3>
      <a:accent4>
        <a:srgbClr val="EE7008"/>
      </a:accent4>
      <a:accent5>
        <a:srgbClr val="1AB39F"/>
      </a:accent5>
      <a:accent6>
        <a:srgbClr val="D5393D"/>
      </a:accent6>
      <a:hlink>
        <a:srgbClr val="90BB23"/>
      </a:hlink>
      <a:folHlink>
        <a:srgbClr val="EE7008"/>
      </a:folHlink>
    </a:clrScheme>
    <a:fontScheme name="Rahmen">
      <a:majorFont>
        <a:latin typeface="Corbel" panose="020B0503020204020204"/>
        <a:ea typeface=""/>
        <a:cs typeface=""/>
        <a:font script="Jpan" typeface="ＭＳ ゴシック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orbel" panose="020B0503020204020204"/>
        <a:ea typeface=""/>
        <a:cs typeface=""/>
        <a:font script="Jpan" typeface="ＭＳ ゴシック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Rahmen">
      <a:fillStyleLst>
        <a:solidFill>
          <a:schemeClr val="phClr"/>
        </a:solidFill>
        <a:solidFill>
          <a:schemeClr val="phClr">
            <a:tint val="65000"/>
          </a:schemeClr>
        </a:solidFill>
        <a:solidFill>
          <a:schemeClr val="phClr">
            <a:shade val="80000"/>
            <a:satMod val="15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0795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50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44450" dist="13970" dir="5400000" algn="ctr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twoPt" dir="tl"/>
          </a:scene3d>
          <a:sp3d prstMaterial="flat">
            <a:bevelT w="12700" h="25400" prst="coolSlant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20000"/>
                <a:lumMod val="102000"/>
              </a:schemeClr>
            </a:gs>
            <a:gs pos="48000">
              <a:schemeClr val="phClr">
                <a:tint val="98000"/>
                <a:shade val="90000"/>
                <a:satMod val="110000"/>
                <a:lumMod val="103000"/>
              </a:schemeClr>
            </a:gs>
            <a:gs pos="100000">
              <a:schemeClr val="phClr">
                <a:tint val="98000"/>
                <a:shade val="80000"/>
                <a:satMod val="10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rame" id="{F226E7A2-7162-461C-9490-D27D9DC04E43}" vid="{629A0216-3BBD-45C0-B63F-2683BEA18F60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26" Type="http://schemas.openxmlformats.org/officeDocument/2006/relationships/ctrlProp" Target="../ctrlProps/ctrlProp223.xml"/><Relationship Id="rId247" Type="http://schemas.openxmlformats.org/officeDocument/2006/relationships/ctrlProp" Target="../ctrlProps/ctrlProp244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81" Type="http://schemas.openxmlformats.org/officeDocument/2006/relationships/ctrlProp" Target="../ctrlProps/ctrlProp178.xml"/><Relationship Id="rId216" Type="http://schemas.openxmlformats.org/officeDocument/2006/relationships/ctrlProp" Target="../ctrlProps/ctrlProp213.xml"/><Relationship Id="rId237" Type="http://schemas.openxmlformats.org/officeDocument/2006/relationships/ctrlProp" Target="../ctrlProps/ctrlProp234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227" Type="http://schemas.openxmlformats.org/officeDocument/2006/relationships/ctrlProp" Target="../ctrlProps/ctrlProp224.xml"/><Relationship Id="rId248" Type="http://schemas.openxmlformats.org/officeDocument/2006/relationships/comments" Target="../comments1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61" Type="http://schemas.openxmlformats.org/officeDocument/2006/relationships/ctrlProp" Target="../ctrlProps/ctrlProp158.xml"/><Relationship Id="rId166" Type="http://schemas.openxmlformats.org/officeDocument/2006/relationships/ctrlProp" Target="../ctrlProps/ctrlProp163.xml"/><Relationship Id="rId182" Type="http://schemas.openxmlformats.org/officeDocument/2006/relationships/ctrlProp" Target="../ctrlProps/ctrlProp179.xml"/><Relationship Id="rId187" Type="http://schemas.openxmlformats.org/officeDocument/2006/relationships/ctrlProp" Target="../ctrlProps/ctrlProp184.xml"/><Relationship Id="rId217" Type="http://schemas.openxmlformats.org/officeDocument/2006/relationships/ctrlProp" Target="../ctrlProps/ctrlProp214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12" Type="http://schemas.openxmlformats.org/officeDocument/2006/relationships/ctrlProp" Target="../ctrlProps/ctrlProp209.xml"/><Relationship Id="rId233" Type="http://schemas.openxmlformats.org/officeDocument/2006/relationships/ctrlProp" Target="../ctrlProps/ctrlProp230.xml"/><Relationship Id="rId238" Type="http://schemas.openxmlformats.org/officeDocument/2006/relationships/ctrlProp" Target="../ctrlProps/ctrlProp235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202" Type="http://schemas.openxmlformats.org/officeDocument/2006/relationships/ctrlProp" Target="../ctrlProps/ctrlProp199.xml"/><Relationship Id="rId207" Type="http://schemas.openxmlformats.org/officeDocument/2006/relationships/ctrlProp" Target="../ctrlProps/ctrlProp204.xml"/><Relationship Id="rId223" Type="http://schemas.openxmlformats.org/officeDocument/2006/relationships/ctrlProp" Target="../ctrlProps/ctrlProp220.xml"/><Relationship Id="rId228" Type="http://schemas.openxmlformats.org/officeDocument/2006/relationships/ctrlProp" Target="../ctrlProps/ctrlProp225.xml"/><Relationship Id="rId244" Type="http://schemas.openxmlformats.org/officeDocument/2006/relationships/ctrlProp" Target="../ctrlProps/ctrlProp241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13" Type="http://schemas.openxmlformats.org/officeDocument/2006/relationships/ctrlProp" Target="../ctrlProps/ctrlProp210.xml"/><Relationship Id="rId218" Type="http://schemas.openxmlformats.org/officeDocument/2006/relationships/ctrlProp" Target="../ctrlProps/ctrlProp215.xml"/><Relationship Id="rId234" Type="http://schemas.openxmlformats.org/officeDocument/2006/relationships/ctrlProp" Target="../ctrlProps/ctrlProp231.xml"/><Relationship Id="rId239" Type="http://schemas.openxmlformats.org/officeDocument/2006/relationships/ctrlProp" Target="../ctrlProps/ctrlProp236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208" Type="http://schemas.openxmlformats.org/officeDocument/2006/relationships/ctrlProp" Target="../ctrlProps/ctrlProp205.xml"/><Relationship Id="rId229" Type="http://schemas.openxmlformats.org/officeDocument/2006/relationships/ctrlProp" Target="../ctrlProps/ctrlProp226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40" Type="http://schemas.openxmlformats.org/officeDocument/2006/relationships/ctrlProp" Target="../ctrlProps/ctrlProp237.xml"/><Relationship Id="rId245" Type="http://schemas.openxmlformats.org/officeDocument/2006/relationships/ctrlProp" Target="../ctrlProps/ctrlProp242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189" Type="http://schemas.openxmlformats.org/officeDocument/2006/relationships/ctrlProp" Target="../ctrlProps/ctrlProp186.xml"/><Relationship Id="rId219" Type="http://schemas.openxmlformats.org/officeDocument/2006/relationships/ctrlProp" Target="../ctrlProps/ctrlProp216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30" Type="http://schemas.openxmlformats.org/officeDocument/2006/relationships/ctrlProp" Target="../ctrlProps/ctrlProp227.xml"/><Relationship Id="rId235" Type="http://schemas.openxmlformats.org/officeDocument/2006/relationships/ctrlProp" Target="../ctrlProps/ctrlProp232.x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79" Type="http://schemas.openxmlformats.org/officeDocument/2006/relationships/ctrlProp" Target="../ctrlProps/ctrlProp176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0" Type="http://schemas.openxmlformats.org/officeDocument/2006/relationships/ctrlProp" Target="../ctrlProps/ctrlProp217.xml"/><Relationship Id="rId225" Type="http://schemas.openxmlformats.org/officeDocument/2006/relationships/ctrlProp" Target="../ctrlProps/ctrlProp222.xml"/><Relationship Id="rId241" Type="http://schemas.openxmlformats.org/officeDocument/2006/relationships/ctrlProp" Target="../ctrlProps/ctrlProp238.xml"/><Relationship Id="rId246" Type="http://schemas.openxmlformats.org/officeDocument/2006/relationships/ctrlProp" Target="../ctrlProps/ctrlProp243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185" Type="http://schemas.openxmlformats.org/officeDocument/2006/relationships/ctrlProp" Target="../ctrlProps/ctrlProp18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80" Type="http://schemas.openxmlformats.org/officeDocument/2006/relationships/ctrlProp" Target="../ctrlProps/ctrlProp177.xml"/><Relationship Id="rId210" Type="http://schemas.openxmlformats.org/officeDocument/2006/relationships/ctrlProp" Target="../ctrlProps/ctrlProp207.xml"/><Relationship Id="rId215" Type="http://schemas.openxmlformats.org/officeDocument/2006/relationships/ctrlProp" Target="../ctrlProps/ctrlProp212.xml"/><Relationship Id="rId236" Type="http://schemas.openxmlformats.org/officeDocument/2006/relationships/ctrlProp" Target="../ctrlProps/ctrlProp233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42" Type="http://schemas.openxmlformats.org/officeDocument/2006/relationships/ctrlProp" Target="../ctrlProps/ctrlProp239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211" Type="http://schemas.openxmlformats.org/officeDocument/2006/relationships/ctrlProp" Target="../ctrlProps/ctrlProp208.xml"/><Relationship Id="rId232" Type="http://schemas.openxmlformats.org/officeDocument/2006/relationships/ctrlProp" Target="../ctrlProps/ctrlProp229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Relationship Id="rId201" Type="http://schemas.openxmlformats.org/officeDocument/2006/relationships/ctrlProp" Target="../ctrlProps/ctrlProp198.xml"/><Relationship Id="rId222" Type="http://schemas.openxmlformats.org/officeDocument/2006/relationships/ctrlProp" Target="../ctrlProps/ctrlProp219.xml"/><Relationship Id="rId243" Type="http://schemas.openxmlformats.org/officeDocument/2006/relationships/ctrlProp" Target="../ctrlProps/ctrlProp24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"/>
  <sheetViews>
    <sheetView workbookViewId="0">
      <selection activeCell="J14" sqref="J14"/>
    </sheetView>
  </sheetViews>
  <sheetFormatPr baseColWidth="10" defaultRowHeight="14.5"/>
  <cols>
    <col min="1" max="1" width="22.33203125" customWidth="1"/>
    <col min="2" max="2" width="17.25" customWidth="1"/>
    <col min="3" max="3" width="17.58203125" customWidth="1"/>
    <col min="4" max="4" width="17.75" customWidth="1"/>
    <col min="5" max="5" width="17.5" customWidth="1"/>
    <col min="6" max="6" width="17.75" customWidth="1"/>
    <col min="7" max="7" width="17.33203125" customWidth="1"/>
    <col min="8" max="8" width="16.75" customWidth="1"/>
    <col min="9" max="9" width="17.75" customWidth="1"/>
    <col min="10" max="10" width="17.58203125" customWidth="1"/>
    <col min="11" max="11" width="17.5" customWidth="1"/>
    <col min="12" max="12" width="17.83203125" customWidth="1"/>
    <col min="13" max="13" width="17.58203125" customWidth="1"/>
  </cols>
  <sheetData>
    <row r="1" spans="1:13">
      <c r="A1" s="2" t="s">
        <v>0</v>
      </c>
      <c r="B1" t="s">
        <v>1</v>
      </c>
    </row>
    <row r="3" spans="1:13">
      <c r="A3" s="2" t="s">
        <v>7</v>
      </c>
      <c r="B3" t="s">
        <v>9</v>
      </c>
      <c r="C3" t="s">
        <v>10</v>
      </c>
      <c r="D3" t="s">
        <v>11</v>
      </c>
      <c r="E3" t="s">
        <v>12</v>
      </c>
      <c r="F3" t="s">
        <v>13</v>
      </c>
      <c r="G3" t="s">
        <v>14</v>
      </c>
      <c r="H3" t="s">
        <v>15</v>
      </c>
      <c r="I3" t="s">
        <v>16</v>
      </c>
      <c r="J3" t="s">
        <v>17</v>
      </c>
      <c r="K3" t="s">
        <v>18</v>
      </c>
      <c r="L3" t="s">
        <v>19</v>
      </c>
      <c r="M3" t="s">
        <v>20</v>
      </c>
    </row>
    <row r="4" spans="1:13">
      <c r="A4" s="3" t="s">
        <v>5</v>
      </c>
      <c r="B4" s="4">
        <v>3120444.509999997</v>
      </c>
      <c r="C4" s="4">
        <v>2430280.6409999989</v>
      </c>
      <c r="D4" s="4">
        <v>1855857.1828500996</v>
      </c>
      <c r="E4" s="4">
        <v>1822924.6730500006</v>
      </c>
      <c r="F4" s="4">
        <v>1935745.9526989008</v>
      </c>
      <c r="G4" s="4">
        <v>1915797.9232740006</v>
      </c>
      <c r="H4" s="4">
        <v>1965961.8639779994</v>
      </c>
      <c r="I4" s="4">
        <v>1958721.7174641003</v>
      </c>
      <c r="J4" s="4">
        <v>1857551.5020781006</v>
      </c>
      <c r="K4" s="4">
        <v>1873058.9726709998</v>
      </c>
      <c r="L4" s="4">
        <v>1952573.9136600015</v>
      </c>
      <c r="M4" s="4">
        <v>2074024.8521109973</v>
      </c>
    </row>
    <row r="5" spans="1:13">
      <c r="A5" s="3" t="s">
        <v>4</v>
      </c>
      <c r="B5" s="4">
        <v>0</v>
      </c>
      <c r="C5" s="4">
        <v>0</v>
      </c>
      <c r="D5" s="4">
        <v>338541.14209999994</v>
      </c>
      <c r="E5" s="4">
        <v>612221.67954404722</v>
      </c>
      <c r="F5" s="4">
        <v>440552.55130000005</v>
      </c>
      <c r="G5" s="4">
        <v>361632.20968782704</v>
      </c>
      <c r="H5" s="4">
        <v>208487.6197000001</v>
      </c>
      <c r="I5" s="4">
        <v>208112.55799999993</v>
      </c>
      <c r="J5" s="4">
        <v>144892.76540000003</v>
      </c>
      <c r="K5" s="4">
        <v>319295.1197000001</v>
      </c>
      <c r="L5" s="4">
        <v>294304.20189999999</v>
      </c>
      <c r="M5" s="4">
        <v>260620.37000000002</v>
      </c>
    </row>
    <row r="6" spans="1:13">
      <c r="A6" s="3" t="s">
        <v>8</v>
      </c>
      <c r="B6" s="4">
        <v>3120444.509999997</v>
      </c>
      <c r="C6" s="4">
        <v>2430280.6409999989</v>
      </c>
      <c r="D6" s="4">
        <v>2194398.3249500995</v>
      </c>
      <c r="E6" s="4">
        <v>2435146.3525940478</v>
      </c>
      <c r="F6" s="4">
        <v>2376298.5039989008</v>
      </c>
      <c r="G6" s="4">
        <v>2277430.1329618278</v>
      </c>
      <c r="H6" s="4">
        <v>2174449.4836779996</v>
      </c>
      <c r="I6" s="4">
        <v>2166834.2754641003</v>
      </c>
      <c r="J6" s="4">
        <v>2002444.2674781005</v>
      </c>
      <c r="K6" s="4">
        <v>2192354.092371</v>
      </c>
      <c r="L6" s="4">
        <v>2246878.1155600017</v>
      </c>
      <c r="M6" s="4">
        <v>2334645.2221109974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99"/>
  <sheetViews>
    <sheetView workbookViewId="0">
      <selection activeCell="A2" sqref="A2:A96"/>
    </sheetView>
  </sheetViews>
  <sheetFormatPr baseColWidth="10" defaultRowHeight="14.5"/>
  <sheetData>
    <row r="1" spans="1:14">
      <c r="A1" s="5" t="s">
        <v>6</v>
      </c>
      <c r="B1" s="5" t="s">
        <v>0</v>
      </c>
      <c r="C1" s="1">
        <v>42736</v>
      </c>
      <c r="D1" s="1">
        <v>42767</v>
      </c>
      <c r="E1" s="1">
        <v>42795</v>
      </c>
      <c r="F1" s="1">
        <v>42826</v>
      </c>
      <c r="G1" s="1">
        <v>42856</v>
      </c>
      <c r="H1" s="1">
        <v>42887</v>
      </c>
      <c r="I1" s="1">
        <v>42917</v>
      </c>
      <c r="J1" s="1">
        <v>42948</v>
      </c>
      <c r="K1" s="1">
        <v>42979</v>
      </c>
      <c r="L1" s="1">
        <v>43009</v>
      </c>
      <c r="M1" s="1">
        <v>43040</v>
      </c>
      <c r="N1" s="1">
        <v>43070</v>
      </c>
    </row>
    <row r="2" spans="1:14">
      <c r="A2" s="5" t="s">
        <v>5</v>
      </c>
      <c r="B2" s="5" t="s">
        <v>1</v>
      </c>
      <c r="C2" s="6">
        <v>1150638.3399999985</v>
      </c>
      <c r="D2" s="6">
        <v>1000000</v>
      </c>
      <c r="E2" s="6">
        <v>741401.31844010029</v>
      </c>
      <c r="F2" s="6">
        <v>684874.71823000023</v>
      </c>
      <c r="G2" s="6">
        <v>717876.48279890046</v>
      </c>
      <c r="H2" s="6">
        <v>747020.54710399976</v>
      </c>
      <c r="I2" s="6">
        <v>733231.10887800029</v>
      </c>
      <c r="J2" s="6">
        <v>728744.75490409997</v>
      </c>
      <c r="K2" s="6">
        <v>704279.72834909952</v>
      </c>
      <c r="L2" s="6">
        <v>718536.41766000004</v>
      </c>
      <c r="M2" s="6">
        <v>699944.26772900124</v>
      </c>
      <c r="N2" s="6">
        <v>782759.10425199789</v>
      </c>
    </row>
    <row r="3" spans="1:14">
      <c r="A3" s="5" t="s">
        <v>5</v>
      </c>
      <c r="B3" s="5" t="s">
        <v>2</v>
      </c>
      <c r="C3" s="6">
        <v>2000000</v>
      </c>
      <c r="D3" s="6">
        <v>1950000</v>
      </c>
      <c r="E3" s="6">
        <v>2085924.0695747903</v>
      </c>
      <c r="F3" s="6">
        <v>1967997.6631152695</v>
      </c>
      <c r="G3" s="6">
        <v>2045477.7424947568</v>
      </c>
      <c r="H3" s="6">
        <v>2051117.1770603496</v>
      </c>
      <c r="I3" s="6">
        <v>2024929.8166415202</v>
      </c>
      <c r="J3" s="6">
        <v>2034222.4368925395</v>
      </c>
      <c r="K3" s="6">
        <v>2057318.4452519699</v>
      </c>
      <c r="L3" s="6">
        <v>2115990.5820858548</v>
      </c>
      <c r="M3" s="6">
        <v>2088518.4971434309</v>
      </c>
      <c r="N3" s="6">
        <v>2218163.3910970697</v>
      </c>
    </row>
    <row r="4" spans="1:14">
      <c r="A4" s="5" t="s">
        <v>5</v>
      </c>
      <c r="B4" s="5" t="s">
        <v>3</v>
      </c>
      <c r="C4" s="6">
        <v>4647354.9566399995</v>
      </c>
      <c r="D4" s="6">
        <v>5029184.5400000494</v>
      </c>
      <c r="E4" s="6">
        <v>2852017.6499264976</v>
      </c>
      <c r="F4" s="6">
        <v>2886804.2664178987</v>
      </c>
      <c r="G4" s="6">
        <v>3035310.2325986032</v>
      </c>
      <c r="H4" s="6">
        <v>3172986.1396477926</v>
      </c>
      <c r="I4" s="6">
        <v>3209146.1210648934</v>
      </c>
      <c r="J4" s="6">
        <v>3363433.5775973946</v>
      </c>
      <c r="K4" s="6">
        <v>3285494.6720457063</v>
      </c>
      <c r="L4" s="6">
        <v>3273346.5658795927</v>
      </c>
      <c r="M4" s="6">
        <v>3179210.5188844008</v>
      </c>
      <c r="N4" s="6">
        <v>3379642.8158565052</v>
      </c>
    </row>
    <row r="5" spans="1:14">
      <c r="A5" s="5" t="s">
        <v>5</v>
      </c>
      <c r="B5" s="5" t="s">
        <v>1</v>
      </c>
      <c r="C5" s="6"/>
      <c r="D5" s="6"/>
      <c r="E5" s="6">
        <v>100000</v>
      </c>
      <c r="F5" s="6">
        <v>100000</v>
      </c>
      <c r="G5" s="6">
        <v>100000</v>
      </c>
      <c r="H5" s="6">
        <v>100000</v>
      </c>
      <c r="I5" s="6">
        <v>100000</v>
      </c>
      <c r="J5" s="6">
        <v>100000</v>
      </c>
      <c r="K5" s="6">
        <v>50000</v>
      </c>
      <c r="L5" s="6">
        <v>50000</v>
      </c>
      <c r="M5" s="6">
        <v>50000</v>
      </c>
      <c r="N5" s="6">
        <v>50000</v>
      </c>
    </row>
    <row r="6" spans="1:14">
      <c r="A6" s="5" t="s">
        <v>5</v>
      </c>
      <c r="B6" s="5" t="s">
        <v>3</v>
      </c>
      <c r="C6" s="6"/>
      <c r="D6" s="6"/>
      <c r="E6" s="6">
        <v>1500000</v>
      </c>
      <c r="F6" s="6">
        <v>1500000</v>
      </c>
      <c r="G6" s="6">
        <v>1000000</v>
      </c>
      <c r="H6" s="6">
        <v>1000000</v>
      </c>
      <c r="I6" s="6">
        <v>800000</v>
      </c>
      <c r="J6" s="6">
        <v>800000</v>
      </c>
      <c r="K6" s="6">
        <v>700000</v>
      </c>
      <c r="L6" s="6">
        <v>500000</v>
      </c>
      <c r="M6" s="6">
        <v>400000</v>
      </c>
      <c r="N6" s="6">
        <v>350000</v>
      </c>
    </row>
    <row r="7" spans="1:14">
      <c r="A7" s="5" t="s">
        <v>4</v>
      </c>
      <c r="B7" s="5" t="s">
        <v>3</v>
      </c>
      <c r="C7" s="6">
        <v>55407.218959999984</v>
      </c>
      <c r="D7" s="6">
        <v>0</v>
      </c>
      <c r="E7" s="6">
        <v>242331.78343999991</v>
      </c>
      <c r="F7" s="6">
        <v>371602.03239999985</v>
      </c>
      <c r="G7" s="6">
        <v>226289.46999999991</v>
      </c>
      <c r="H7" s="6">
        <v>172872.64999999997</v>
      </c>
      <c r="I7" s="6">
        <v>96138.625159999981</v>
      </c>
      <c r="J7" s="6">
        <v>19135</v>
      </c>
      <c r="K7" s="6">
        <v>72551.819999999978</v>
      </c>
      <c r="L7" s="6">
        <v>16777.023439999997</v>
      </c>
      <c r="M7" s="6">
        <v>0</v>
      </c>
      <c r="N7" s="6">
        <v>0</v>
      </c>
    </row>
    <row r="8" spans="1:14">
      <c r="A8" s="5" t="s">
        <v>4</v>
      </c>
      <c r="B8" s="5" t="s">
        <v>2</v>
      </c>
      <c r="C8" s="6">
        <v>459972</v>
      </c>
      <c r="D8" s="6">
        <v>185600.10535</v>
      </c>
      <c r="E8" s="6">
        <v>329218.903291</v>
      </c>
      <c r="F8" s="6">
        <v>401233.18831600004</v>
      </c>
      <c r="G8" s="6">
        <v>215511.63346300001</v>
      </c>
      <c r="H8" s="6">
        <v>129989.381199</v>
      </c>
      <c r="I8" s="6">
        <v>118067.837998</v>
      </c>
      <c r="J8" s="6">
        <v>92147.817781999998</v>
      </c>
      <c r="K8" s="6">
        <v>219639.365479</v>
      </c>
      <c r="L8" s="6">
        <v>53207.152074999998</v>
      </c>
      <c r="M8" s="6">
        <v>35507.922276999998</v>
      </c>
      <c r="N8" s="6">
        <v>4646.7725099999998</v>
      </c>
    </row>
    <row r="9" spans="1:14">
      <c r="A9" s="5" t="s">
        <v>4</v>
      </c>
      <c r="B9" s="5" t="s">
        <v>3</v>
      </c>
      <c r="C9" s="6">
        <v>485943.69336000003</v>
      </c>
      <c r="D9" s="6">
        <v>366492.30000000005</v>
      </c>
      <c r="E9" s="6">
        <v>870039.20164199988</v>
      </c>
      <c r="F9" s="6">
        <v>1206252.2399000002</v>
      </c>
      <c r="G9" s="6">
        <v>526407.20336000004</v>
      </c>
      <c r="H9" s="6">
        <v>344253.03168000001</v>
      </c>
      <c r="I9" s="6">
        <v>352131.03168000007</v>
      </c>
      <c r="J9" s="6">
        <v>347857.84685799992</v>
      </c>
      <c r="K9" s="6">
        <v>237093.36106799997</v>
      </c>
      <c r="L9" s="6">
        <v>220721.26274799995</v>
      </c>
      <c r="M9" s="6">
        <v>47019.099999999991</v>
      </c>
      <c r="N9" s="6">
        <v>40801.10168</v>
      </c>
    </row>
    <row r="10" spans="1:14">
      <c r="A10" s="5" t="s">
        <v>4</v>
      </c>
      <c r="B10" s="5" t="s">
        <v>3</v>
      </c>
      <c r="C10" s="6"/>
      <c r="D10" s="6"/>
      <c r="E10" s="6">
        <v>50000</v>
      </c>
      <c r="F10" s="6">
        <v>50000</v>
      </c>
      <c r="G10" s="6">
        <v>50000</v>
      </c>
      <c r="H10" s="6">
        <v>50000</v>
      </c>
      <c r="I10" s="6">
        <v>50000</v>
      </c>
      <c r="J10" s="6">
        <v>50000</v>
      </c>
      <c r="K10" s="6">
        <v>50000</v>
      </c>
      <c r="L10" s="6">
        <v>10000</v>
      </c>
      <c r="M10" s="6">
        <v>10000</v>
      </c>
      <c r="N10" s="6">
        <v>10000</v>
      </c>
    </row>
    <row r="11" spans="1:14">
      <c r="A11" s="5" t="s">
        <v>4</v>
      </c>
      <c r="B11" s="5" t="s">
        <v>2</v>
      </c>
      <c r="C11" s="6"/>
      <c r="D11" s="6"/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100000</v>
      </c>
      <c r="M11" s="6">
        <v>100000</v>
      </c>
      <c r="N11" s="6">
        <v>50000</v>
      </c>
    </row>
    <row r="12" spans="1:14">
      <c r="A12" s="5" t="s">
        <v>4</v>
      </c>
      <c r="B12" s="5" t="s">
        <v>3</v>
      </c>
      <c r="C12" s="6"/>
      <c r="D12" s="6"/>
      <c r="E12" s="6">
        <v>0</v>
      </c>
      <c r="F12" s="6">
        <v>0</v>
      </c>
      <c r="G12" s="6">
        <v>0</v>
      </c>
      <c r="H12" s="6">
        <v>0</v>
      </c>
      <c r="I12" s="6">
        <v>300000</v>
      </c>
      <c r="J12" s="6">
        <v>300000</v>
      </c>
      <c r="K12" s="6">
        <v>100000</v>
      </c>
      <c r="L12" s="6">
        <v>200000</v>
      </c>
      <c r="M12" s="6">
        <v>200000</v>
      </c>
      <c r="N12" s="6">
        <v>200000</v>
      </c>
    </row>
    <row r="13" spans="1:14">
      <c r="A13" s="5" t="s">
        <v>4</v>
      </c>
      <c r="B13" s="5" t="s">
        <v>3</v>
      </c>
      <c r="C13" s="6">
        <v>623053.45000000007</v>
      </c>
      <c r="D13" s="6">
        <v>328781.07000000007</v>
      </c>
      <c r="E13" s="6">
        <v>680278.65999999992</v>
      </c>
      <c r="F13" s="6">
        <v>876404.5</v>
      </c>
      <c r="G13" s="6">
        <v>529540.89</v>
      </c>
      <c r="H13" s="6">
        <v>573125.84</v>
      </c>
      <c r="I13" s="6">
        <v>352952.14999999997</v>
      </c>
      <c r="J13" s="6">
        <v>289840.81</v>
      </c>
      <c r="K13" s="6">
        <v>277838.8</v>
      </c>
      <c r="L13" s="6">
        <v>298324.24000000005</v>
      </c>
      <c r="M13" s="6">
        <v>0</v>
      </c>
      <c r="N13" s="6">
        <v>0</v>
      </c>
    </row>
    <row r="14" spans="1:14">
      <c r="A14" s="5" t="s">
        <v>5</v>
      </c>
      <c r="B14" s="5" t="s">
        <v>3</v>
      </c>
      <c r="C14" s="6">
        <v>715893.97000000218</v>
      </c>
      <c r="D14" s="6">
        <v>729349.86000000057</v>
      </c>
      <c r="E14" s="6">
        <v>410519.68530000007</v>
      </c>
      <c r="F14" s="6">
        <v>489177.64070000034</v>
      </c>
      <c r="G14" s="6">
        <v>455328.29290000035</v>
      </c>
      <c r="H14" s="6">
        <v>462708.26119999995</v>
      </c>
      <c r="I14" s="6">
        <v>459548.93780000042</v>
      </c>
      <c r="J14" s="6">
        <v>488785.95029999991</v>
      </c>
      <c r="K14" s="6">
        <v>503635.85090000025</v>
      </c>
      <c r="L14" s="6">
        <v>462227.82820000034</v>
      </c>
      <c r="M14" s="6">
        <v>474654.85790000006</v>
      </c>
      <c r="N14" s="6">
        <v>461256.21169999999</v>
      </c>
    </row>
    <row r="15" spans="1:14">
      <c r="A15" s="5" t="s">
        <v>4</v>
      </c>
      <c r="B15" s="5" t="s">
        <v>3</v>
      </c>
      <c r="C15" s="6">
        <v>557537.68000000017</v>
      </c>
      <c r="D15" s="6">
        <v>781450.10000000033</v>
      </c>
      <c r="E15" s="6">
        <v>2259872.6700000009</v>
      </c>
      <c r="F15" s="6">
        <v>1814020.5000000007</v>
      </c>
      <c r="G15" s="6">
        <v>1205816.8500000006</v>
      </c>
      <c r="H15" s="6">
        <v>1038061.7000000004</v>
      </c>
      <c r="I15" s="6">
        <v>557635.25000000023</v>
      </c>
      <c r="J15" s="6">
        <v>349116.70000000013</v>
      </c>
      <c r="K15" s="6">
        <v>588502.65000000026</v>
      </c>
      <c r="L15" s="6">
        <v>238506.25000000006</v>
      </c>
      <c r="M15" s="6">
        <v>127338.15000000005</v>
      </c>
      <c r="N15" s="6">
        <v>0</v>
      </c>
    </row>
    <row r="16" spans="1:14">
      <c r="A16" s="5" t="s">
        <v>5</v>
      </c>
      <c r="B16" s="5" t="s">
        <v>1</v>
      </c>
      <c r="C16" s="6">
        <v>201518.21999999962</v>
      </c>
      <c r="D16" s="6">
        <v>181753.76999999961</v>
      </c>
      <c r="E16" s="6">
        <v>82970.369199999986</v>
      </c>
      <c r="F16" s="6">
        <v>101812.51390000005</v>
      </c>
      <c r="G16" s="6">
        <v>109192.33239999998</v>
      </c>
      <c r="H16" s="6">
        <v>103513.84959999996</v>
      </c>
      <c r="I16" s="6">
        <v>112458.49500000011</v>
      </c>
      <c r="J16" s="6">
        <v>116263.96619999995</v>
      </c>
      <c r="K16" s="6">
        <v>104936.99609999997</v>
      </c>
      <c r="L16" s="6">
        <v>102381.08699999994</v>
      </c>
      <c r="M16" s="6">
        <v>129050.77049999997</v>
      </c>
      <c r="N16" s="6">
        <v>123351.10089999993</v>
      </c>
    </row>
    <row r="17" spans="1:14">
      <c r="A17" s="5" t="s">
        <v>5</v>
      </c>
      <c r="B17" s="5" t="s">
        <v>3</v>
      </c>
      <c r="C17" s="6">
        <v>257852.70999999938</v>
      </c>
      <c r="D17" s="6">
        <v>266016.41999999969</v>
      </c>
      <c r="E17" s="6">
        <v>179143.12409999993</v>
      </c>
      <c r="F17" s="6">
        <v>201719.58279999997</v>
      </c>
      <c r="G17" s="6">
        <v>158256.34149999989</v>
      </c>
      <c r="H17" s="6">
        <v>154339.22310000012</v>
      </c>
      <c r="I17" s="6">
        <v>181235.25829999999</v>
      </c>
      <c r="J17" s="6">
        <v>182806.12119999999</v>
      </c>
      <c r="K17" s="6">
        <v>165607.63379999998</v>
      </c>
      <c r="L17" s="6">
        <v>162784.41310000006</v>
      </c>
      <c r="M17" s="6">
        <v>173198.53230000014</v>
      </c>
      <c r="N17" s="6">
        <v>162285.19420000003</v>
      </c>
    </row>
    <row r="18" spans="1:14">
      <c r="A18" s="5" t="s">
        <v>4</v>
      </c>
      <c r="B18" s="5" t="s">
        <v>3</v>
      </c>
      <c r="C18" s="6">
        <v>351910.82000000007</v>
      </c>
      <c r="D18" s="6">
        <v>319809.36000000004</v>
      </c>
      <c r="E18" s="6">
        <v>230837.38390000002</v>
      </c>
      <c r="F18" s="6">
        <v>239439.59949999995</v>
      </c>
      <c r="G18" s="6">
        <v>238225.96059999993</v>
      </c>
      <c r="H18" s="6">
        <v>248669.24270000003</v>
      </c>
      <c r="I18" s="6">
        <v>272305.95419999998</v>
      </c>
      <c r="J18" s="6">
        <v>254617.24009999988</v>
      </c>
      <c r="K18" s="6">
        <v>261439.94599999997</v>
      </c>
      <c r="L18" s="6">
        <v>271693.06379999995</v>
      </c>
      <c r="M18" s="6">
        <v>288067.43560000003</v>
      </c>
      <c r="N18" s="6">
        <v>295018.39581999998</v>
      </c>
    </row>
    <row r="19" spans="1:14">
      <c r="A19" s="5" t="s">
        <v>4</v>
      </c>
      <c r="B19" s="5" t="s">
        <v>1</v>
      </c>
      <c r="C19" s="6">
        <v>0</v>
      </c>
      <c r="D19" s="6">
        <v>0</v>
      </c>
      <c r="E19" s="6">
        <v>15135.299999999997</v>
      </c>
      <c r="F19" s="6">
        <v>0</v>
      </c>
      <c r="G19" s="6">
        <v>0</v>
      </c>
      <c r="H19" s="6">
        <v>30270.599999999995</v>
      </c>
      <c r="I19" s="6">
        <v>30270.599999999995</v>
      </c>
      <c r="J19" s="6">
        <v>30270.599999999995</v>
      </c>
      <c r="K19" s="6">
        <v>35315.699999999997</v>
      </c>
      <c r="L19" s="6">
        <v>18651.399999999998</v>
      </c>
      <c r="M19" s="6">
        <v>0</v>
      </c>
      <c r="N19" s="6">
        <v>0</v>
      </c>
    </row>
    <row r="20" spans="1:14">
      <c r="A20" s="5" t="s">
        <v>4</v>
      </c>
      <c r="B20" s="5" t="s">
        <v>2</v>
      </c>
      <c r="C20" s="6">
        <v>0</v>
      </c>
      <c r="D20" s="6">
        <v>0</v>
      </c>
      <c r="E20" s="6">
        <v>7388.4167700000007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</row>
    <row r="21" spans="1:14">
      <c r="A21" s="5" t="s">
        <v>4</v>
      </c>
      <c r="B21" s="5" t="s">
        <v>3</v>
      </c>
      <c r="C21" s="6">
        <v>0</v>
      </c>
      <c r="D21" s="6">
        <v>0</v>
      </c>
      <c r="E21" s="6">
        <v>392262.25</v>
      </c>
      <c r="F21" s="6">
        <v>292386.20000000007</v>
      </c>
      <c r="G21" s="6">
        <v>256654.84999999995</v>
      </c>
      <c r="H21" s="6">
        <v>184896.6</v>
      </c>
      <c r="I21" s="6">
        <v>101993.09999999999</v>
      </c>
      <c r="J21" s="6">
        <v>5572.2</v>
      </c>
      <c r="K21" s="6">
        <v>6500.9</v>
      </c>
      <c r="L21" s="6">
        <v>46325.36</v>
      </c>
      <c r="M21" s="6">
        <v>0</v>
      </c>
      <c r="N21" s="6">
        <v>0</v>
      </c>
    </row>
    <row r="22" spans="1:14">
      <c r="A22" s="5" t="s">
        <v>4</v>
      </c>
      <c r="B22" s="5" t="s">
        <v>2</v>
      </c>
      <c r="C22" s="6">
        <v>598442</v>
      </c>
      <c r="D22" s="6">
        <v>345402</v>
      </c>
      <c r="E22" s="6">
        <v>400000</v>
      </c>
      <c r="F22" s="6">
        <v>400000</v>
      </c>
      <c r="G22" s="6">
        <v>400000</v>
      </c>
      <c r="H22" s="6">
        <v>400000</v>
      </c>
      <c r="I22" s="6">
        <v>400000</v>
      </c>
      <c r="J22" s="6">
        <v>400000</v>
      </c>
      <c r="K22" s="6">
        <v>400000</v>
      </c>
      <c r="L22" s="6">
        <v>350000</v>
      </c>
      <c r="M22" s="6">
        <v>350000</v>
      </c>
      <c r="N22" s="6">
        <v>350000</v>
      </c>
    </row>
    <row r="23" spans="1:14">
      <c r="A23" s="5" t="s">
        <v>4</v>
      </c>
      <c r="B23" s="5" t="s">
        <v>2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450000</v>
      </c>
      <c r="M23" s="6">
        <v>450000</v>
      </c>
      <c r="N23" s="6">
        <v>450000</v>
      </c>
    </row>
    <row r="24" spans="1:14">
      <c r="A24" s="5" t="s">
        <v>4</v>
      </c>
      <c r="B24" s="5" t="s">
        <v>1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200000</v>
      </c>
      <c r="M24" s="6">
        <v>200000</v>
      </c>
      <c r="N24" s="6">
        <v>200000</v>
      </c>
    </row>
    <row r="25" spans="1:14">
      <c r="A25" s="5" t="s">
        <v>4</v>
      </c>
      <c r="B25" s="5" t="s">
        <v>2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400000</v>
      </c>
      <c r="M25" s="6">
        <v>300000</v>
      </c>
      <c r="N25" s="6">
        <v>100000</v>
      </c>
    </row>
    <row r="26" spans="1:14">
      <c r="A26" s="5" t="s">
        <v>4</v>
      </c>
      <c r="B26" s="5" t="s">
        <v>1</v>
      </c>
      <c r="C26" s="6">
        <v>0</v>
      </c>
      <c r="D26" s="6">
        <v>0</v>
      </c>
      <c r="E26" s="6">
        <v>10908.539999999997</v>
      </c>
      <c r="F26" s="6">
        <v>33029.590000000069</v>
      </c>
      <c r="G26" s="6">
        <v>2351.2600000000002</v>
      </c>
      <c r="H26" s="6">
        <v>44985.730000000069</v>
      </c>
      <c r="I26" s="6">
        <v>24295.340000000062</v>
      </c>
      <c r="J26" s="6">
        <v>77696.739999999947</v>
      </c>
      <c r="K26" s="6">
        <v>9110.0899999999983</v>
      </c>
      <c r="L26" s="6">
        <v>2994.57</v>
      </c>
      <c r="M26" s="6">
        <v>1196.3999999999999</v>
      </c>
      <c r="N26" s="6">
        <v>2716.6299999999992</v>
      </c>
    </row>
    <row r="27" spans="1:14">
      <c r="A27" s="5" t="s">
        <v>4</v>
      </c>
      <c r="B27" s="5" t="s">
        <v>2</v>
      </c>
      <c r="C27" s="6">
        <v>0</v>
      </c>
      <c r="D27" s="6">
        <v>0</v>
      </c>
      <c r="E27" s="6">
        <v>121659.44398099955</v>
      </c>
      <c r="F27" s="6">
        <v>113891.22955299992</v>
      </c>
      <c r="G27" s="6">
        <v>119752.09506299937</v>
      </c>
      <c r="H27" s="6">
        <v>192573.71951500032</v>
      </c>
      <c r="I27" s="6">
        <v>253937.26416899922</v>
      </c>
      <c r="J27" s="6">
        <v>154896.57949600005</v>
      </c>
      <c r="K27" s="6">
        <v>382080.02313199907</v>
      </c>
      <c r="L27" s="6">
        <v>357612.10966999683</v>
      </c>
      <c r="M27" s="6">
        <v>334732.08066100016</v>
      </c>
      <c r="N27" s="6">
        <v>292049.43229900027</v>
      </c>
    </row>
    <row r="28" spans="1:14">
      <c r="A28" s="5" t="s">
        <v>4</v>
      </c>
      <c r="B28" s="5" t="s">
        <v>3</v>
      </c>
      <c r="C28" s="6">
        <v>0</v>
      </c>
      <c r="D28" s="6">
        <v>0</v>
      </c>
      <c r="E28" s="6">
        <v>46326.239999999998</v>
      </c>
      <c r="F28" s="6">
        <v>34122.040000000015</v>
      </c>
      <c r="G28" s="6">
        <v>53617.839999999924</v>
      </c>
      <c r="H28" s="6">
        <v>31871.489999999972</v>
      </c>
      <c r="I28" s="6">
        <v>32807.419999999976</v>
      </c>
      <c r="J28" s="6">
        <v>21494.860000000015</v>
      </c>
      <c r="K28" s="6">
        <v>46451.63000000007</v>
      </c>
      <c r="L28" s="6">
        <v>53504.609999999921</v>
      </c>
      <c r="M28" s="6">
        <v>41570.499999999964</v>
      </c>
      <c r="N28" s="6">
        <v>33287.619999999995</v>
      </c>
    </row>
    <row r="29" spans="1:14">
      <c r="A29" s="5" t="s">
        <v>5</v>
      </c>
      <c r="B29" s="5" t="s">
        <v>1</v>
      </c>
      <c r="C29" s="6">
        <v>866496.51999999979</v>
      </c>
      <c r="D29" s="6">
        <v>660000</v>
      </c>
      <c r="E29" s="6">
        <v>518686.06479999924</v>
      </c>
      <c r="F29" s="6">
        <v>523132.58720000042</v>
      </c>
      <c r="G29" s="6">
        <v>509237.84089999984</v>
      </c>
      <c r="H29" s="6">
        <v>560264.22850000067</v>
      </c>
      <c r="I29" s="6">
        <v>557844.43329999922</v>
      </c>
      <c r="J29" s="6">
        <v>540687.60710000037</v>
      </c>
      <c r="K29" s="6">
        <v>557979.89250000066</v>
      </c>
      <c r="L29" s="6">
        <v>559735.10430000012</v>
      </c>
      <c r="M29" s="6">
        <v>550604.73800000036</v>
      </c>
      <c r="N29" s="6">
        <v>594988.23699999985</v>
      </c>
    </row>
    <row r="30" spans="1:14">
      <c r="A30" s="5" t="s">
        <v>5</v>
      </c>
      <c r="B30" s="5" t="s">
        <v>2</v>
      </c>
      <c r="C30" s="6">
        <v>3050104</v>
      </c>
      <c r="D30" s="6">
        <v>2703445.8946500001</v>
      </c>
      <c r="E30" s="6">
        <v>2487590.3048792798</v>
      </c>
      <c r="F30" s="6">
        <v>2389941.4394991058</v>
      </c>
      <c r="G30" s="6">
        <v>2321950.8981723376</v>
      </c>
      <c r="H30" s="6">
        <v>2461639.7510693888</v>
      </c>
      <c r="I30" s="6">
        <v>2733132.0668771355</v>
      </c>
      <c r="J30" s="6">
        <v>2444479.0140195196</v>
      </c>
      <c r="K30" s="6">
        <v>2564519.9109147796</v>
      </c>
      <c r="L30" s="6">
        <v>2580090.5157192331</v>
      </c>
      <c r="M30" s="6">
        <v>2530034.7081971541</v>
      </c>
      <c r="N30" s="6">
        <v>2928188.7009585728</v>
      </c>
    </row>
    <row r="31" spans="1:14">
      <c r="A31" s="5" t="s">
        <v>5</v>
      </c>
      <c r="B31" s="5" t="s">
        <v>3</v>
      </c>
      <c r="C31" s="6">
        <v>3653841.79</v>
      </c>
      <c r="D31" s="6">
        <v>3767840.3700000476</v>
      </c>
      <c r="E31" s="6">
        <v>2172409.8138999976</v>
      </c>
      <c r="F31" s="6">
        <v>2123257.1953999978</v>
      </c>
      <c r="G31" s="6">
        <v>2083814.3366999989</v>
      </c>
      <c r="H31" s="6">
        <v>2374757.639999995</v>
      </c>
      <c r="I31" s="6">
        <v>2377228.6237000045</v>
      </c>
      <c r="J31" s="6">
        <v>2091656.7657999985</v>
      </c>
      <c r="K31" s="6">
        <v>2240835.362000003</v>
      </c>
      <c r="L31" s="6">
        <v>2317769.0717999935</v>
      </c>
      <c r="M31" s="6">
        <v>2235347.1473000003</v>
      </c>
      <c r="N31" s="6">
        <v>2425778.2997999955</v>
      </c>
    </row>
    <row r="32" spans="1:14">
      <c r="A32" s="5" t="s">
        <v>4</v>
      </c>
      <c r="B32" s="5" t="s">
        <v>1</v>
      </c>
      <c r="C32" s="6"/>
      <c r="D32" s="6"/>
      <c r="E32" s="6">
        <v>18974.839999999993</v>
      </c>
      <c r="F32" s="6">
        <v>39198.985799999995</v>
      </c>
      <c r="G32" s="6">
        <v>32701.872000000007</v>
      </c>
      <c r="H32" s="6">
        <v>18989.770000000011</v>
      </c>
      <c r="I32" s="6">
        <v>5810.2699999999995</v>
      </c>
      <c r="J32" s="6">
        <v>10029.25</v>
      </c>
      <c r="K32" s="6">
        <v>7815.8300000000017</v>
      </c>
      <c r="L32" s="6">
        <v>7076.590000000002</v>
      </c>
      <c r="M32" s="6">
        <v>6809.9100000000008</v>
      </c>
      <c r="N32" s="6">
        <v>231.23</v>
      </c>
    </row>
    <row r="33" spans="1:14">
      <c r="A33" s="5" t="s">
        <v>4</v>
      </c>
      <c r="B33" s="5" t="s">
        <v>2</v>
      </c>
      <c r="C33" s="6">
        <v>339117</v>
      </c>
      <c r="D33" s="6">
        <v>277430</v>
      </c>
      <c r="E33" s="6">
        <v>59609.684548999998</v>
      </c>
      <c r="F33" s="6">
        <v>46201.282504059993</v>
      </c>
      <c r="G33" s="6">
        <v>33411.917651000003</v>
      </c>
      <c r="H33" s="6">
        <v>41970.178455999994</v>
      </c>
      <c r="I33" s="6">
        <v>13458.285404000002</v>
      </c>
      <c r="J33" s="6">
        <v>22333.324628999995</v>
      </c>
      <c r="K33" s="6">
        <v>27758.614707999997</v>
      </c>
      <c r="L33" s="6">
        <v>28449.425517000003</v>
      </c>
      <c r="M33" s="6">
        <v>15984.760595999998</v>
      </c>
      <c r="N33" s="6">
        <v>16282.729786999997</v>
      </c>
    </row>
    <row r="34" spans="1:14">
      <c r="A34" s="5" t="s">
        <v>4</v>
      </c>
      <c r="B34" s="5" t="s">
        <v>3</v>
      </c>
      <c r="C34" s="6"/>
      <c r="D34" s="6"/>
      <c r="E34" s="6">
        <v>178196.55589999995</v>
      </c>
      <c r="F34" s="6">
        <v>290863.99290000001</v>
      </c>
      <c r="G34" s="6">
        <v>163491.37800000003</v>
      </c>
      <c r="H34" s="6">
        <v>93068.134500000073</v>
      </c>
      <c r="I34" s="6">
        <v>27785.813999999995</v>
      </c>
      <c r="J34" s="6">
        <v>42356.200199999999</v>
      </c>
      <c r="K34" s="6">
        <v>73344.997399999964</v>
      </c>
      <c r="L34" s="6">
        <v>80677.65399999998</v>
      </c>
      <c r="M34" s="6">
        <v>90883.65</v>
      </c>
      <c r="N34" s="6">
        <v>102951.4764</v>
      </c>
    </row>
    <row r="35" spans="1:14">
      <c r="A35" s="5" t="s">
        <v>4</v>
      </c>
      <c r="B35" s="5" t="s">
        <v>1</v>
      </c>
      <c r="C35" s="6"/>
      <c r="D35" s="6"/>
      <c r="E35" s="6">
        <v>170000</v>
      </c>
      <c r="F35" s="6">
        <v>100000</v>
      </c>
      <c r="G35" s="6">
        <v>100000</v>
      </c>
      <c r="H35" s="6">
        <v>50000</v>
      </c>
      <c r="I35" s="6">
        <v>50000</v>
      </c>
      <c r="J35" s="6">
        <v>50000</v>
      </c>
      <c r="K35" s="6">
        <v>50000</v>
      </c>
      <c r="L35" s="6">
        <v>0</v>
      </c>
      <c r="M35" s="6">
        <v>0</v>
      </c>
      <c r="N35" s="6">
        <v>0</v>
      </c>
    </row>
    <row r="36" spans="1:14">
      <c r="A36" s="5" t="s">
        <v>4</v>
      </c>
      <c r="B36" s="5" t="s">
        <v>2</v>
      </c>
      <c r="C36" s="6"/>
      <c r="D36" s="6"/>
      <c r="E36" s="6">
        <v>100000</v>
      </c>
      <c r="F36" s="6">
        <v>100000</v>
      </c>
      <c r="G36" s="6">
        <v>100000</v>
      </c>
      <c r="H36" s="6">
        <v>100000</v>
      </c>
      <c r="I36" s="6">
        <v>100000</v>
      </c>
      <c r="J36" s="6">
        <v>100000</v>
      </c>
      <c r="K36" s="6">
        <v>100000</v>
      </c>
      <c r="L36" s="6">
        <v>100000</v>
      </c>
      <c r="M36" s="6">
        <v>100000</v>
      </c>
      <c r="N36" s="6">
        <v>100000</v>
      </c>
    </row>
    <row r="37" spans="1:14">
      <c r="A37" s="5" t="s">
        <v>4</v>
      </c>
      <c r="B37" s="5" t="s">
        <v>3</v>
      </c>
      <c r="C37" s="6"/>
      <c r="D37" s="6"/>
      <c r="E37" s="6">
        <v>100000</v>
      </c>
      <c r="F37" s="6">
        <v>100000</v>
      </c>
      <c r="G37" s="6">
        <v>100000</v>
      </c>
      <c r="H37" s="6">
        <v>100000</v>
      </c>
      <c r="I37" s="6">
        <v>100000</v>
      </c>
      <c r="J37" s="6">
        <v>100000</v>
      </c>
      <c r="K37" s="6">
        <v>100000</v>
      </c>
      <c r="L37" s="6">
        <v>100000</v>
      </c>
      <c r="M37" s="6">
        <v>100000</v>
      </c>
      <c r="N37" s="6">
        <v>100000</v>
      </c>
    </row>
    <row r="38" spans="1:14">
      <c r="A38" s="5" t="s">
        <v>4</v>
      </c>
      <c r="B38" s="5" t="s">
        <v>3</v>
      </c>
      <c r="C38" s="6"/>
      <c r="D38" s="6"/>
      <c r="E38" s="6">
        <v>174927.87999999989</v>
      </c>
      <c r="F38" s="6">
        <v>205997.56999999992</v>
      </c>
      <c r="G38" s="6">
        <v>94285.890000000072</v>
      </c>
      <c r="H38" s="6">
        <v>76953.510000000009</v>
      </c>
      <c r="I38" s="6">
        <v>39395.289999999979</v>
      </c>
      <c r="J38" s="6">
        <v>18868.450000000004</v>
      </c>
      <c r="K38" s="6">
        <v>47073.209999999985</v>
      </c>
      <c r="L38" s="6">
        <v>33043.370000000003</v>
      </c>
      <c r="M38" s="6">
        <v>47362.559999999998</v>
      </c>
      <c r="N38" s="6">
        <v>35662</v>
      </c>
    </row>
    <row r="39" spans="1:14">
      <c r="A39" s="5" t="s">
        <v>5</v>
      </c>
      <c r="B39" s="5" t="s">
        <v>3</v>
      </c>
      <c r="C39" s="6">
        <v>837303.77999999607</v>
      </c>
      <c r="D39" s="6">
        <v>345070.62999999861</v>
      </c>
      <c r="E39" s="6">
        <v>261106.90319999991</v>
      </c>
      <c r="F39" s="6">
        <v>264098.57339999988</v>
      </c>
      <c r="G39" s="6">
        <v>268512.51660000015</v>
      </c>
      <c r="H39" s="6">
        <v>304094.52069999999</v>
      </c>
      <c r="I39" s="6">
        <v>312708.71799999994</v>
      </c>
      <c r="J39" s="6">
        <v>286288.02630000009</v>
      </c>
      <c r="K39" s="6">
        <v>307803.26030000014</v>
      </c>
      <c r="L39" s="6">
        <v>334248.19140000024</v>
      </c>
      <c r="M39" s="6">
        <v>317983.42570000014</v>
      </c>
      <c r="N39" s="6">
        <v>398880.64130000019</v>
      </c>
    </row>
    <row r="40" spans="1:14">
      <c r="A40" s="5" t="s">
        <v>4</v>
      </c>
      <c r="B40" s="5" t="s">
        <v>1</v>
      </c>
      <c r="C40" s="6"/>
      <c r="D40" s="6"/>
      <c r="E40" s="6">
        <v>39460.200000000004</v>
      </c>
      <c r="F40" s="6">
        <v>128443.26000000001</v>
      </c>
      <c r="G40" s="6">
        <v>84666.559999999983</v>
      </c>
      <c r="H40" s="6">
        <v>48549.79</v>
      </c>
      <c r="I40" s="6">
        <v>46474.990000000049</v>
      </c>
      <c r="J40" s="6">
        <v>15173.699999999995</v>
      </c>
      <c r="K40" s="6">
        <v>10687.719999999996</v>
      </c>
      <c r="L40" s="6">
        <v>14227.470000000007</v>
      </c>
      <c r="M40" s="6">
        <v>21506.370000000006</v>
      </c>
      <c r="N40" s="6">
        <v>0</v>
      </c>
    </row>
    <row r="41" spans="1:14">
      <c r="A41" s="5" t="s">
        <v>4</v>
      </c>
      <c r="B41" s="5" t="s">
        <v>3</v>
      </c>
      <c r="C41" s="6"/>
      <c r="D41" s="6"/>
      <c r="E41" s="6">
        <v>134001.80180000004</v>
      </c>
      <c r="F41" s="6">
        <v>223448.26979999992</v>
      </c>
      <c r="G41" s="6">
        <v>160571.37519999998</v>
      </c>
      <c r="H41" s="6">
        <v>67732.539999999979</v>
      </c>
      <c r="I41" s="6">
        <v>38068.549999999996</v>
      </c>
      <c r="J41" s="6">
        <v>27181.130000000005</v>
      </c>
      <c r="K41" s="6">
        <v>35855.040000000008</v>
      </c>
      <c r="L41" s="6">
        <v>63208.310000000012</v>
      </c>
      <c r="M41" s="6">
        <v>42472.44</v>
      </c>
      <c r="N41" s="6">
        <v>1423.49</v>
      </c>
    </row>
    <row r="42" spans="1:14">
      <c r="A42" s="5" t="s">
        <v>5</v>
      </c>
      <c r="B42" s="5" t="s">
        <v>1</v>
      </c>
      <c r="C42" s="6">
        <v>255171.04999999946</v>
      </c>
      <c r="D42" s="6">
        <v>101202.33100000003</v>
      </c>
      <c r="E42" s="6">
        <v>9999.7267999999949</v>
      </c>
      <c r="F42" s="6">
        <v>15543.349099999998</v>
      </c>
      <c r="G42" s="6">
        <v>25401.980100000004</v>
      </c>
      <c r="H42" s="6">
        <v>33686.782000000021</v>
      </c>
      <c r="I42" s="6">
        <v>37443.821300000003</v>
      </c>
      <c r="J42" s="6">
        <v>41033.315399999985</v>
      </c>
      <c r="K42" s="6">
        <v>45578.048300000002</v>
      </c>
      <c r="L42" s="6">
        <v>48715.732399999964</v>
      </c>
      <c r="M42" s="6">
        <v>51798.584499999997</v>
      </c>
      <c r="N42" s="6">
        <v>55082.225200000015</v>
      </c>
    </row>
    <row r="43" spans="1:14">
      <c r="A43" s="5" t="s">
        <v>5</v>
      </c>
      <c r="B43" s="5" t="s">
        <v>3</v>
      </c>
      <c r="C43" s="6">
        <v>353271.92000000016</v>
      </c>
      <c r="D43" s="6">
        <v>274532.19999999873</v>
      </c>
      <c r="E43" s="6">
        <v>25299.195200000002</v>
      </c>
      <c r="F43" s="6">
        <v>32117.155200000012</v>
      </c>
      <c r="G43" s="6">
        <v>38287.907100000011</v>
      </c>
      <c r="H43" s="6">
        <v>45111.356899999977</v>
      </c>
      <c r="I43" s="6">
        <v>51121.225200000008</v>
      </c>
      <c r="J43" s="6">
        <v>53783.523800000017</v>
      </c>
      <c r="K43" s="6">
        <v>59791.319999999992</v>
      </c>
      <c r="L43" s="6">
        <v>61427.895000000019</v>
      </c>
      <c r="M43" s="6">
        <v>65068.583000000006</v>
      </c>
      <c r="N43" s="6">
        <v>68972.098799999992</v>
      </c>
    </row>
    <row r="44" spans="1:14">
      <c r="A44" s="5" t="s">
        <v>4</v>
      </c>
      <c r="B44" s="5" t="s">
        <v>3</v>
      </c>
      <c r="C44" s="6">
        <v>110620.08999999997</v>
      </c>
      <c r="D44" s="6">
        <v>68842.170000000013</v>
      </c>
      <c r="E44" s="6">
        <v>91758.507799999992</v>
      </c>
      <c r="F44" s="6">
        <v>76295.376299999974</v>
      </c>
      <c r="G44" s="6">
        <v>91669.379499999966</v>
      </c>
      <c r="H44" s="6">
        <v>97667.119200000001</v>
      </c>
      <c r="I44" s="6">
        <v>93731.415999999997</v>
      </c>
      <c r="J44" s="6">
        <v>113289.64150000001</v>
      </c>
      <c r="K44" s="6">
        <v>120667.74830000002</v>
      </c>
      <c r="L44" s="6">
        <v>103018.77480000001</v>
      </c>
      <c r="M44" s="6">
        <v>94177.926799999972</v>
      </c>
      <c r="N44" s="6">
        <v>98200.572500000009</v>
      </c>
    </row>
    <row r="45" spans="1:14">
      <c r="A45" s="5" t="s">
        <v>4</v>
      </c>
      <c r="B45" s="5" t="s">
        <v>2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173990.60000000003</v>
      </c>
      <c r="N45" s="6">
        <v>0</v>
      </c>
    </row>
    <row r="46" spans="1:14">
      <c r="A46" s="5" t="s">
        <v>4</v>
      </c>
      <c r="B46" s="5" t="s">
        <v>1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50000</v>
      </c>
      <c r="M46" s="6">
        <v>50000</v>
      </c>
      <c r="N46" s="6">
        <v>50000</v>
      </c>
    </row>
    <row r="47" spans="1:14">
      <c r="A47" s="5" t="s">
        <v>4</v>
      </c>
      <c r="B47" s="5" t="s">
        <v>2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400000</v>
      </c>
      <c r="M47" s="6">
        <v>300000</v>
      </c>
      <c r="N47" s="6">
        <v>100000</v>
      </c>
    </row>
    <row r="48" spans="1:14">
      <c r="A48" s="5" t="s">
        <v>4</v>
      </c>
      <c r="B48" s="5" t="s">
        <v>1</v>
      </c>
      <c r="C48" s="6">
        <v>0</v>
      </c>
      <c r="D48" s="6">
        <v>0</v>
      </c>
      <c r="E48" s="6">
        <v>0</v>
      </c>
      <c r="F48" s="6">
        <v>120506.50999999995</v>
      </c>
      <c r="G48" s="6">
        <v>120506.50999999995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</row>
    <row r="49" spans="1:14">
      <c r="A49" s="5" t="s">
        <v>4</v>
      </c>
      <c r="B49" s="5" t="s">
        <v>2</v>
      </c>
      <c r="C49" s="6">
        <v>0</v>
      </c>
      <c r="D49" s="6">
        <v>0</v>
      </c>
      <c r="E49" s="6">
        <v>0</v>
      </c>
      <c r="F49" s="6">
        <v>174489.38268999997</v>
      </c>
      <c r="G49" s="6">
        <v>174489.38268999997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</row>
    <row r="50" spans="1:14">
      <c r="A50" s="5" t="s">
        <v>4</v>
      </c>
      <c r="B50" s="5" t="s">
        <v>3</v>
      </c>
      <c r="C50" s="6">
        <v>0</v>
      </c>
      <c r="D50" s="6">
        <v>0</v>
      </c>
      <c r="E50" s="6">
        <v>0</v>
      </c>
      <c r="F50" s="6">
        <v>386241.8949999999</v>
      </c>
      <c r="G50" s="6">
        <v>386241.8949999999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</row>
    <row r="51" spans="1:14">
      <c r="A51" s="5" t="s">
        <v>4</v>
      </c>
      <c r="B51" s="5" t="s">
        <v>2</v>
      </c>
      <c r="C51" s="6">
        <v>7450</v>
      </c>
      <c r="D51" s="6">
        <v>87570</v>
      </c>
      <c r="E51" s="6">
        <v>82372</v>
      </c>
      <c r="F51" s="6">
        <v>257764.56693943011</v>
      </c>
      <c r="G51" s="6">
        <v>131479.94706999999</v>
      </c>
      <c r="H51" s="6">
        <v>109454.35922299999</v>
      </c>
      <c r="I51" s="6">
        <v>82623.341342000043</v>
      </c>
      <c r="J51" s="6">
        <v>83686.173427000016</v>
      </c>
      <c r="K51" s="6">
        <v>53071.787260000012</v>
      </c>
      <c r="L51" s="6">
        <v>107914.89701299999</v>
      </c>
      <c r="M51" s="6">
        <v>88761.411200000002</v>
      </c>
      <c r="N51" s="6">
        <v>20635.897102999999</v>
      </c>
    </row>
    <row r="52" spans="1:14">
      <c r="A52" s="5" t="s">
        <v>4</v>
      </c>
      <c r="B52" s="5" t="s">
        <v>2</v>
      </c>
      <c r="C52" s="6">
        <v>0</v>
      </c>
      <c r="D52" s="6">
        <v>0</v>
      </c>
      <c r="E52" s="6">
        <v>172713.42003200005</v>
      </c>
      <c r="F52" s="6">
        <v>200716.8031680001</v>
      </c>
      <c r="G52" s="6">
        <v>314053.21998400026</v>
      </c>
      <c r="H52" s="6">
        <v>171834.63737600006</v>
      </c>
      <c r="I52" s="6">
        <v>97206.550207999957</v>
      </c>
      <c r="J52" s="6">
        <v>170955.85472000003</v>
      </c>
      <c r="K52" s="6">
        <v>170955.85472000003</v>
      </c>
      <c r="L52" s="6">
        <v>119258.68571200006</v>
      </c>
      <c r="M52" s="6">
        <v>250598.44939200004</v>
      </c>
      <c r="N52" s="6">
        <v>193476.36028800008</v>
      </c>
    </row>
    <row r="53" spans="1:14">
      <c r="A53" s="5" t="s">
        <v>4</v>
      </c>
      <c r="B53" s="5" t="s">
        <v>3</v>
      </c>
      <c r="C53" s="6">
        <v>0</v>
      </c>
      <c r="D53" s="6">
        <v>0</v>
      </c>
      <c r="E53" s="6">
        <v>78118.5</v>
      </c>
      <c r="F53" s="6">
        <v>78118.5</v>
      </c>
      <c r="G53" s="6">
        <v>78118.5</v>
      </c>
      <c r="H53" s="6">
        <v>0</v>
      </c>
      <c r="I53" s="6">
        <v>117177.75</v>
      </c>
      <c r="J53" s="6">
        <v>117177.75</v>
      </c>
      <c r="K53" s="6">
        <v>117177.75</v>
      </c>
      <c r="L53" s="6">
        <v>117177.75</v>
      </c>
      <c r="M53" s="6">
        <v>0</v>
      </c>
      <c r="N53" s="6">
        <v>0</v>
      </c>
    </row>
    <row r="54" spans="1:14">
      <c r="A54" s="5" t="s">
        <v>5</v>
      </c>
      <c r="B54" s="5" t="s">
        <v>1</v>
      </c>
      <c r="C54" s="6">
        <v>73416.549999999974</v>
      </c>
      <c r="D54" s="6">
        <v>114971.54999999987</v>
      </c>
      <c r="E54" s="6">
        <v>42309.881599999986</v>
      </c>
      <c r="F54" s="6">
        <v>41014.559399999947</v>
      </c>
      <c r="G54" s="6">
        <v>43664.834199999968</v>
      </c>
      <c r="H54" s="6">
        <v>42455.971899999968</v>
      </c>
      <c r="I54" s="6">
        <v>40597.648599999964</v>
      </c>
      <c r="J54" s="6">
        <v>41580.411599999999</v>
      </c>
      <c r="K54" s="6">
        <v>43326.64580000002</v>
      </c>
      <c r="L54" s="6">
        <v>41576.767699999997</v>
      </c>
      <c r="M54" s="6">
        <v>39650.321300000003</v>
      </c>
      <c r="N54" s="6">
        <v>40005.171499999975</v>
      </c>
    </row>
    <row r="55" spans="1:14">
      <c r="A55" s="5" t="s">
        <v>5</v>
      </c>
      <c r="B55" s="5" t="s">
        <v>2</v>
      </c>
      <c r="C55" s="6">
        <v>203545</v>
      </c>
      <c r="D55" s="6">
        <v>170000</v>
      </c>
      <c r="E55" s="6">
        <v>208211.48340870987</v>
      </c>
      <c r="F55" s="6">
        <v>210241.75108573984</v>
      </c>
      <c r="G55" s="6">
        <v>207269.06684540006</v>
      </c>
      <c r="H55" s="6">
        <v>213831.18317876986</v>
      </c>
      <c r="I55" s="6">
        <v>211727.86201632002</v>
      </c>
      <c r="J55" s="6">
        <v>210059.73374126971</v>
      </c>
      <c r="K55" s="6">
        <v>224655.79169341977</v>
      </c>
      <c r="L55" s="6">
        <v>212108.72574034039</v>
      </c>
      <c r="M55" s="6">
        <v>219181.08876400976</v>
      </c>
      <c r="N55" s="6">
        <v>246846.84819361998</v>
      </c>
    </row>
    <row r="56" spans="1:14">
      <c r="A56" s="5" t="s">
        <v>5</v>
      </c>
      <c r="B56" s="5" t="s">
        <v>3</v>
      </c>
      <c r="C56" s="6">
        <v>476452.70999999985</v>
      </c>
      <c r="D56" s="6">
        <v>794431.69999999949</v>
      </c>
      <c r="E56" s="6">
        <v>232419.7433</v>
      </c>
      <c r="F56" s="6">
        <v>234815.42440000022</v>
      </c>
      <c r="G56" s="6">
        <v>243195.85969999971</v>
      </c>
      <c r="H56" s="6">
        <v>251845.79019999999</v>
      </c>
      <c r="I56" s="6">
        <v>232301.26700000017</v>
      </c>
      <c r="J56" s="6">
        <v>230520.50009999974</v>
      </c>
      <c r="K56" s="6">
        <v>242472.30399999983</v>
      </c>
      <c r="L56" s="6">
        <v>221342.95670000013</v>
      </c>
      <c r="M56" s="6">
        <v>229655.96250000029</v>
      </c>
      <c r="N56" s="6">
        <v>232604.0244999995</v>
      </c>
    </row>
    <row r="57" spans="1:14">
      <c r="A57" s="5" t="s">
        <v>4</v>
      </c>
      <c r="B57" s="5" t="s">
        <v>1</v>
      </c>
      <c r="C57" s="6"/>
      <c r="D57" s="6"/>
      <c r="E57" s="6">
        <v>48905.71799999995</v>
      </c>
      <c r="F57" s="6">
        <v>92109.815499999953</v>
      </c>
      <c r="G57" s="6">
        <v>8092.3599999999969</v>
      </c>
      <c r="H57" s="6">
        <v>3631.0900000000006</v>
      </c>
      <c r="I57" s="6">
        <v>4251.93</v>
      </c>
      <c r="J57" s="6">
        <v>1481.5500000000002</v>
      </c>
      <c r="K57" s="6">
        <v>0</v>
      </c>
      <c r="L57" s="6">
        <v>0</v>
      </c>
      <c r="M57" s="6">
        <v>0</v>
      </c>
      <c r="N57" s="6">
        <v>0</v>
      </c>
    </row>
    <row r="58" spans="1:14">
      <c r="A58" s="5" t="s">
        <v>4</v>
      </c>
      <c r="B58" s="5" t="s">
        <v>2</v>
      </c>
      <c r="C58" s="6">
        <v>92340</v>
      </c>
      <c r="D58" s="6">
        <v>403214</v>
      </c>
      <c r="E58" s="6">
        <v>103581.54832735998</v>
      </c>
      <c r="F58" s="6">
        <v>238105.5815645</v>
      </c>
      <c r="G58" s="6">
        <v>54375.109755999991</v>
      </c>
      <c r="H58" s="6">
        <v>5597.0299080000004</v>
      </c>
      <c r="I58" s="6">
        <v>54.530335999999998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</row>
    <row r="59" spans="1:14">
      <c r="A59" s="5" t="s">
        <v>4</v>
      </c>
      <c r="B59" s="5" t="s">
        <v>3</v>
      </c>
      <c r="C59" s="6"/>
      <c r="D59" s="6"/>
      <c r="E59" s="6">
        <v>405003.11609999964</v>
      </c>
      <c r="F59" s="6">
        <v>542020.77950000053</v>
      </c>
      <c r="G59" s="6">
        <v>268750.4686000002</v>
      </c>
      <c r="H59" s="6">
        <v>46027.349999999977</v>
      </c>
      <c r="I59" s="6">
        <v>72053.552000000025</v>
      </c>
      <c r="J59" s="6">
        <v>27150.720000000008</v>
      </c>
      <c r="K59" s="6">
        <v>0</v>
      </c>
      <c r="L59" s="6">
        <v>0</v>
      </c>
      <c r="M59" s="6">
        <v>0</v>
      </c>
      <c r="N59" s="6">
        <v>0</v>
      </c>
    </row>
    <row r="60" spans="1:14">
      <c r="A60" s="5" t="s">
        <v>5</v>
      </c>
      <c r="B60" s="5" t="s">
        <v>1</v>
      </c>
      <c r="C60" s="6">
        <v>216347.42999999979</v>
      </c>
      <c r="D60" s="6">
        <v>260425.30999999947</v>
      </c>
      <c r="E60" s="6">
        <v>194559.76816000004</v>
      </c>
      <c r="F60" s="6">
        <v>211084.95273999995</v>
      </c>
      <c r="G60" s="6">
        <v>204545.54611999998</v>
      </c>
      <c r="H60" s="6">
        <v>206332.50436000011</v>
      </c>
      <c r="I60" s="6">
        <v>209952.06127999994</v>
      </c>
      <c r="J60" s="6">
        <v>216238.13773999989</v>
      </c>
      <c r="K60" s="6">
        <v>213955.45959900026</v>
      </c>
      <c r="L60" s="6">
        <v>216882.76360100001</v>
      </c>
      <c r="M60" s="6">
        <v>226770.32482100002</v>
      </c>
      <c r="N60" s="6">
        <v>229013.58955899987</v>
      </c>
    </row>
    <row r="61" spans="1:14">
      <c r="A61" s="5" t="s">
        <v>5</v>
      </c>
      <c r="B61" s="5" t="s">
        <v>2</v>
      </c>
      <c r="C61" s="6">
        <v>1038410</v>
      </c>
      <c r="D61" s="6">
        <v>750000</v>
      </c>
      <c r="E61" s="6">
        <v>615072.3844535494</v>
      </c>
      <c r="F61" s="6">
        <v>615068.08010531939</v>
      </c>
      <c r="G61" s="6">
        <v>569487.06763521058</v>
      </c>
      <c r="H61" s="6">
        <v>607639.40366178611</v>
      </c>
      <c r="I61" s="6">
        <v>579388.32541816018</v>
      </c>
      <c r="J61" s="6">
        <v>768313.36630811018</v>
      </c>
      <c r="K61" s="6">
        <v>582219.86111032346</v>
      </c>
      <c r="L61" s="6">
        <v>598827.77611660887</v>
      </c>
      <c r="M61" s="6">
        <v>656045.43651374045</v>
      </c>
      <c r="N61" s="6">
        <v>646100.49031249015</v>
      </c>
    </row>
    <row r="62" spans="1:14">
      <c r="A62" s="5" t="s">
        <v>5</v>
      </c>
      <c r="B62" s="5" t="s">
        <v>3</v>
      </c>
      <c r="C62" s="6">
        <v>802640.02999999991</v>
      </c>
      <c r="D62" s="6">
        <v>698922.74999999965</v>
      </c>
      <c r="E62" s="6">
        <v>1042451.9850000006</v>
      </c>
      <c r="F62" s="6">
        <v>667561.90129999991</v>
      </c>
      <c r="G62" s="6">
        <v>1134593.47025</v>
      </c>
      <c r="H62" s="6">
        <v>755279.25320000073</v>
      </c>
      <c r="I62" s="6">
        <v>923483.92960000015</v>
      </c>
      <c r="J62" s="6">
        <v>719913.88380000053</v>
      </c>
      <c r="K62" s="6">
        <v>707497.50959999952</v>
      </c>
      <c r="L62" s="6">
        <v>775757.96023000078</v>
      </c>
      <c r="M62" s="6">
        <v>729674.8857999997</v>
      </c>
      <c r="N62" s="6">
        <v>776138.5979999993</v>
      </c>
    </row>
    <row r="63" spans="1:14">
      <c r="A63" s="5" t="s">
        <v>4</v>
      </c>
      <c r="B63" s="5" t="s">
        <v>1</v>
      </c>
      <c r="C63" s="6">
        <v>0</v>
      </c>
      <c r="D63" s="6">
        <v>0</v>
      </c>
      <c r="E63" s="6">
        <v>0</v>
      </c>
      <c r="F63" s="6">
        <v>10828.885644047172</v>
      </c>
      <c r="G63" s="6">
        <v>0</v>
      </c>
      <c r="H63" s="6">
        <v>67448.151487826879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</row>
    <row r="64" spans="1:14">
      <c r="A64" s="5" t="s">
        <v>4</v>
      </c>
      <c r="B64" s="5" t="s">
        <v>2</v>
      </c>
      <c r="C64" s="6">
        <v>0</v>
      </c>
      <c r="D64" s="6">
        <v>54624</v>
      </c>
      <c r="E64" s="6">
        <v>70637.677165000001</v>
      </c>
      <c r="F64" s="6">
        <v>88099.851825677295</v>
      </c>
      <c r="G64" s="6">
        <v>0</v>
      </c>
      <c r="H64" s="6">
        <v>273751.2811221758</v>
      </c>
      <c r="I64" s="6">
        <v>0</v>
      </c>
      <c r="J64" s="6">
        <v>0</v>
      </c>
      <c r="K64" s="6">
        <v>28322.536336866902</v>
      </c>
      <c r="L64" s="6">
        <v>0</v>
      </c>
      <c r="M64" s="6">
        <v>0</v>
      </c>
      <c r="N64" s="6">
        <v>0</v>
      </c>
    </row>
    <row r="65" spans="1:14">
      <c r="A65" s="5" t="s">
        <v>4</v>
      </c>
      <c r="B65" s="5" t="s">
        <v>3</v>
      </c>
      <c r="C65" s="6">
        <v>0</v>
      </c>
      <c r="D65" s="6">
        <v>0</v>
      </c>
      <c r="E65" s="6">
        <v>198633.25</v>
      </c>
      <c r="F65" s="6">
        <v>335794.59973950504</v>
      </c>
      <c r="G65" s="6">
        <v>105875.30307584404</v>
      </c>
      <c r="H65" s="6">
        <v>100031.05901212302</v>
      </c>
      <c r="I65" s="6">
        <v>100031.05901212302</v>
      </c>
      <c r="J65" s="6">
        <v>114024.85722873459</v>
      </c>
      <c r="K65" s="6">
        <v>0</v>
      </c>
      <c r="L65" s="6">
        <v>3531.7102494740006</v>
      </c>
      <c r="M65" s="6">
        <v>0</v>
      </c>
      <c r="N65" s="6">
        <v>0</v>
      </c>
    </row>
    <row r="66" spans="1:14">
      <c r="A66" s="5" t="s">
        <v>5</v>
      </c>
      <c r="B66" s="5" t="s">
        <v>1</v>
      </c>
      <c r="C66" s="6">
        <v>123603.87999999983</v>
      </c>
      <c r="D66" s="6">
        <v>20429.539999999972</v>
      </c>
      <c r="E66" s="6">
        <v>27239.098599999998</v>
      </c>
      <c r="F66" s="6">
        <v>5525.1170999999986</v>
      </c>
      <c r="G66" s="6">
        <v>28419.277100000028</v>
      </c>
      <c r="H66" s="6">
        <v>2326.6676000000007</v>
      </c>
      <c r="I66" s="6">
        <v>9770.8935999999994</v>
      </c>
      <c r="J66" s="6">
        <v>42604.919100000006</v>
      </c>
      <c r="K66" s="6">
        <v>4989.0575000000017</v>
      </c>
      <c r="L66" s="6">
        <v>13650.169899999988</v>
      </c>
      <c r="M66" s="6">
        <v>78255.723399999959</v>
      </c>
      <c r="N66" s="6">
        <v>80954.706699999981</v>
      </c>
    </row>
    <row r="67" spans="1:14">
      <c r="A67" s="5" t="s">
        <v>5</v>
      </c>
      <c r="B67" s="5" t="s">
        <v>2</v>
      </c>
      <c r="C67" s="6">
        <v>124976</v>
      </c>
      <c r="D67" s="6">
        <v>168000</v>
      </c>
      <c r="E67" s="6">
        <v>10092.589802549999</v>
      </c>
      <c r="F67" s="6">
        <v>13762.018790950004</v>
      </c>
      <c r="G67" s="6">
        <v>98459.697069789981</v>
      </c>
      <c r="H67" s="6">
        <v>3310.7777305700006</v>
      </c>
      <c r="I67" s="6">
        <v>27892.146609870008</v>
      </c>
      <c r="J67" s="6">
        <v>121687.76149769015</v>
      </c>
      <c r="K67" s="6">
        <v>12548.357691680001</v>
      </c>
      <c r="L67" s="6">
        <v>19289.119188950004</v>
      </c>
      <c r="M67" s="6">
        <v>77726.323448790019</v>
      </c>
      <c r="N67" s="6">
        <v>170578.32376030003</v>
      </c>
    </row>
    <row r="68" spans="1:14">
      <c r="A68" s="5" t="s">
        <v>5</v>
      </c>
      <c r="B68" s="5" t="s">
        <v>3</v>
      </c>
      <c r="C68" s="6">
        <v>157129.53</v>
      </c>
      <c r="D68" s="6">
        <v>138889.37000000008</v>
      </c>
      <c r="E68" s="6">
        <v>10798.065300000006</v>
      </c>
      <c r="F68" s="6">
        <v>15602.719899999996</v>
      </c>
      <c r="G68" s="6">
        <v>121077.28769999999</v>
      </c>
      <c r="H68" s="6">
        <v>4659.1402999999964</v>
      </c>
      <c r="I68" s="6">
        <v>18737.691500000008</v>
      </c>
      <c r="J68" s="6">
        <v>96393.685900000055</v>
      </c>
      <c r="K68" s="6">
        <v>9970.576999999992</v>
      </c>
      <c r="L68" s="6">
        <v>29691.67019999999</v>
      </c>
      <c r="M68" s="6">
        <v>144553.29740000001</v>
      </c>
      <c r="N68" s="6">
        <v>184836.59189999994</v>
      </c>
    </row>
    <row r="69" spans="1:14">
      <c r="A69" s="5" t="s">
        <v>4</v>
      </c>
      <c r="B69" s="5" t="s">
        <v>1</v>
      </c>
      <c r="C69" s="6">
        <v>0</v>
      </c>
      <c r="D69" s="6">
        <v>0</v>
      </c>
      <c r="E69" s="6">
        <v>0</v>
      </c>
      <c r="F69" s="6">
        <v>45134.653000000006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</row>
    <row r="70" spans="1:14">
      <c r="A70" s="5" t="s">
        <v>4</v>
      </c>
      <c r="B70" s="5" t="s">
        <v>2</v>
      </c>
      <c r="C70" s="6">
        <v>0</v>
      </c>
      <c r="D70" s="6">
        <v>0</v>
      </c>
      <c r="E70" s="6">
        <v>0</v>
      </c>
      <c r="F70" s="6">
        <v>152967.67119527995</v>
      </c>
      <c r="G70" s="6">
        <v>655.62141399999996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</row>
    <row r="71" spans="1:14">
      <c r="A71" s="5" t="s">
        <v>4</v>
      </c>
      <c r="B71" s="5" t="s">
        <v>3</v>
      </c>
      <c r="C71" s="6">
        <v>0</v>
      </c>
      <c r="D71" s="6">
        <v>0</v>
      </c>
      <c r="E71" s="6">
        <v>0</v>
      </c>
      <c r="F71" s="6">
        <v>236759.76980000015</v>
      </c>
      <c r="G71" s="6">
        <v>332.76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</row>
    <row r="72" spans="1:14">
      <c r="A72" s="5" t="s">
        <v>5</v>
      </c>
      <c r="B72" s="5" t="s">
        <v>1</v>
      </c>
      <c r="C72" s="6">
        <v>40075.579999999914</v>
      </c>
      <c r="D72" s="6">
        <v>30554.049999999952</v>
      </c>
      <c r="E72" s="6">
        <v>20559.982899999995</v>
      </c>
      <c r="F72" s="6">
        <v>23966.951199999989</v>
      </c>
      <c r="G72" s="6">
        <v>23678.450500000003</v>
      </c>
      <c r="H72" s="6">
        <v>26681.073299999982</v>
      </c>
      <c r="I72" s="6">
        <v>28637.822700000012</v>
      </c>
      <c r="J72" s="6">
        <v>29855.023999999979</v>
      </c>
      <c r="K72" s="6">
        <v>28159.352999999992</v>
      </c>
      <c r="L72" s="6">
        <v>27908.148799999981</v>
      </c>
      <c r="M72" s="6">
        <v>29377.038999999993</v>
      </c>
      <c r="N72" s="6">
        <v>28536.448999999982</v>
      </c>
    </row>
    <row r="73" spans="1:14">
      <c r="A73" s="5" t="s">
        <v>5</v>
      </c>
      <c r="B73" s="5" t="s">
        <v>2</v>
      </c>
      <c r="C73" s="6">
        <v>150647</v>
      </c>
      <c r="D73" s="6">
        <v>160000</v>
      </c>
      <c r="E73" s="6">
        <v>174088.55818337004</v>
      </c>
      <c r="F73" s="6">
        <v>119316.73536432003</v>
      </c>
      <c r="G73" s="6">
        <v>127330.72426674995</v>
      </c>
      <c r="H73" s="6">
        <v>131894.93305874005</v>
      </c>
      <c r="I73" s="6">
        <v>139926.18656150994</v>
      </c>
      <c r="J73" s="6">
        <v>139261.21744071005</v>
      </c>
      <c r="K73" s="6">
        <v>134654.98868281004</v>
      </c>
      <c r="L73" s="6">
        <v>134563.39463142012</v>
      </c>
      <c r="M73" s="6">
        <v>133729.3277511799</v>
      </c>
      <c r="N73" s="6">
        <v>131874.78095063005</v>
      </c>
    </row>
    <row r="74" spans="1:14">
      <c r="A74" s="5" t="s">
        <v>5</v>
      </c>
      <c r="B74" s="5" t="s">
        <v>3</v>
      </c>
      <c r="C74" s="6">
        <v>264977.17000000016</v>
      </c>
      <c r="D74" s="6">
        <v>355988.9099999998</v>
      </c>
      <c r="E74" s="6">
        <v>172661.85829999996</v>
      </c>
      <c r="F74" s="6">
        <v>167920.29725999999</v>
      </c>
      <c r="G74" s="6">
        <v>187516.20627999955</v>
      </c>
      <c r="H74" s="6">
        <v>189650.39026000007</v>
      </c>
      <c r="I74" s="6">
        <v>201573.41944000009</v>
      </c>
      <c r="J74" s="6">
        <v>208833.24347200044</v>
      </c>
      <c r="K74" s="6">
        <v>201461.03833999985</v>
      </c>
      <c r="L74" s="6">
        <v>198770.49863999989</v>
      </c>
      <c r="M74" s="6">
        <v>210202.69299999953</v>
      </c>
      <c r="N74" s="6">
        <v>207433.79245999976</v>
      </c>
    </row>
    <row r="75" spans="1:14">
      <c r="A75" s="5" t="s">
        <v>4</v>
      </c>
      <c r="B75" s="5" t="s">
        <v>1</v>
      </c>
      <c r="C75" s="6">
        <v>0</v>
      </c>
      <c r="D75" s="6">
        <v>0</v>
      </c>
      <c r="E75" s="6">
        <v>10156.544099999997</v>
      </c>
      <c r="F75" s="6">
        <v>17969.979599999995</v>
      </c>
      <c r="G75" s="6">
        <v>14061.034300000007</v>
      </c>
      <c r="H75" s="6">
        <v>19584.123199999991</v>
      </c>
      <c r="I75" s="6">
        <v>27384.489699999987</v>
      </c>
      <c r="J75" s="6">
        <v>13460.718000000003</v>
      </c>
      <c r="K75" s="6">
        <v>21963.425400000004</v>
      </c>
      <c r="L75" s="6">
        <v>26345.0897</v>
      </c>
      <c r="M75" s="6">
        <v>14791.521900000005</v>
      </c>
      <c r="N75" s="6">
        <v>7672.51</v>
      </c>
    </row>
    <row r="76" spans="1:14">
      <c r="A76" s="5" t="s">
        <v>4</v>
      </c>
      <c r="B76" s="5" t="s">
        <v>2</v>
      </c>
      <c r="C76" s="6">
        <v>89710</v>
      </c>
      <c r="D76" s="6">
        <v>37250</v>
      </c>
      <c r="E76" s="6">
        <v>7876.3191869999982</v>
      </c>
      <c r="F76" s="6">
        <v>20506.249768679998</v>
      </c>
      <c r="G76" s="6">
        <v>7935.0156679999991</v>
      </c>
      <c r="H76" s="6">
        <v>8864.3701700000001</v>
      </c>
      <c r="I76" s="6">
        <v>22805.938743559993</v>
      </c>
      <c r="J76" s="6">
        <v>12648.216685000003</v>
      </c>
      <c r="K76" s="6">
        <v>12648.216684999999</v>
      </c>
      <c r="L76" s="6">
        <v>36810.182442000012</v>
      </c>
      <c r="M76" s="6">
        <v>12648.216685000001</v>
      </c>
      <c r="N76" s="6">
        <v>12648.216685000003</v>
      </c>
    </row>
    <row r="77" spans="1:14">
      <c r="A77" s="5" t="s">
        <v>4</v>
      </c>
      <c r="B77" s="5" t="s">
        <v>3</v>
      </c>
      <c r="C77" s="6">
        <v>0</v>
      </c>
      <c r="D77" s="6">
        <v>0</v>
      </c>
      <c r="E77" s="6">
        <v>38898.629999999997</v>
      </c>
      <c r="F77" s="6">
        <v>187022.33220000012</v>
      </c>
      <c r="G77" s="6">
        <v>55423.119600000005</v>
      </c>
      <c r="H77" s="6">
        <v>157161.60530000005</v>
      </c>
      <c r="I77" s="6">
        <v>166794.23809999999</v>
      </c>
      <c r="J77" s="6">
        <v>117291.75180000001</v>
      </c>
      <c r="K77" s="6">
        <v>75044.660999999978</v>
      </c>
      <c r="L77" s="6">
        <v>227661.9749000002</v>
      </c>
      <c r="M77" s="6">
        <v>55474.460000000006</v>
      </c>
      <c r="N77" s="6">
        <v>24992.299800000001</v>
      </c>
    </row>
    <row r="78" spans="1:14">
      <c r="A78" s="5" t="s">
        <v>5</v>
      </c>
      <c r="B78" s="5" t="s">
        <v>1</v>
      </c>
      <c r="C78" s="6">
        <v>19064.549999999967</v>
      </c>
      <c r="D78" s="6">
        <v>15598.92999999998</v>
      </c>
      <c r="E78" s="6">
        <v>29318.080600000001</v>
      </c>
      <c r="F78" s="6">
        <v>32808.511999999995</v>
      </c>
      <c r="G78" s="6">
        <v>105256.24500000007</v>
      </c>
      <c r="H78" s="6">
        <v>25789.581699999988</v>
      </c>
      <c r="I78" s="6">
        <v>29339.439599999998</v>
      </c>
      <c r="J78" s="6">
        <v>28640.540400000005</v>
      </c>
      <c r="K78" s="6">
        <v>24964.273099999988</v>
      </c>
      <c r="L78" s="6">
        <v>28687.780699999981</v>
      </c>
      <c r="M78" s="6">
        <v>33280.310899999997</v>
      </c>
      <c r="N78" s="6">
        <v>29259.060199999982</v>
      </c>
    </row>
    <row r="79" spans="1:14">
      <c r="A79" s="5" t="s">
        <v>5</v>
      </c>
      <c r="B79" s="5" t="s">
        <v>2</v>
      </c>
      <c r="C79" s="6">
        <v>72186</v>
      </c>
      <c r="D79" s="6">
        <v>90000</v>
      </c>
      <c r="E79" s="6">
        <v>235903.82801132009</v>
      </c>
      <c r="F79" s="6">
        <v>173801.58375209026</v>
      </c>
      <c r="G79" s="6">
        <v>727753.98003837024</v>
      </c>
      <c r="H79" s="6">
        <v>197313.92544757997</v>
      </c>
      <c r="I79" s="6">
        <v>202921.00680647028</v>
      </c>
      <c r="J79" s="6">
        <v>170298.25631933004</v>
      </c>
      <c r="K79" s="6">
        <v>147103.80795546001</v>
      </c>
      <c r="L79" s="6">
        <v>175313.32405466997</v>
      </c>
      <c r="M79" s="6">
        <v>167661.3028388003</v>
      </c>
      <c r="N79" s="6">
        <v>164705.73700319001</v>
      </c>
    </row>
    <row r="80" spans="1:14">
      <c r="A80" s="5" t="s">
        <v>5</v>
      </c>
      <c r="B80" s="5" t="s">
        <v>3</v>
      </c>
      <c r="C80" s="6">
        <v>86364.589999999953</v>
      </c>
      <c r="D80" s="6">
        <v>152321.58000000005</v>
      </c>
      <c r="E80" s="6">
        <v>135579.6933999999</v>
      </c>
      <c r="F80" s="6">
        <v>137747.20969999998</v>
      </c>
      <c r="G80" s="6">
        <v>203581.90640000015</v>
      </c>
      <c r="H80" s="6">
        <v>131553.50180000014</v>
      </c>
      <c r="I80" s="6">
        <v>132449.32460000005</v>
      </c>
      <c r="J80" s="6">
        <v>163956.59140000003</v>
      </c>
      <c r="K80" s="6">
        <v>104849.16550000012</v>
      </c>
      <c r="L80" s="6">
        <v>125846.71520000009</v>
      </c>
      <c r="M80" s="6">
        <v>123643.91860000014</v>
      </c>
      <c r="N80" s="6">
        <v>175742.91029999999</v>
      </c>
    </row>
    <row r="81" spans="1:14">
      <c r="A81" s="5" t="s">
        <v>4</v>
      </c>
      <c r="B81" s="5" t="s">
        <v>1</v>
      </c>
      <c r="C81" s="6">
        <v>0</v>
      </c>
      <c r="D81" s="6">
        <v>0</v>
      </c>
      <c r="E81" s="6">
        <v>0</v>
      </c>
      <c r="F81" s="6">
        <v>0</v>
      </c>
      <c r="G81" s="6">
        <v>53172.955000000038</v>
      </c>
      <c r="H81" s="6">
        <v>53172.955000000038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</row>
    <row r="82" spans="1:14">
      <c r="A82" s="5" t="s">
        <v>4</v>
      </c>
      <c r="B82" s="5" t="s">
        <v>2</v>
      </c>
      <c r="C82" s="6">
        <v>0</v>
      </c>
      <c r="D82" s="6">
        <v>0</v>
      </c>
      <c r="E82" s="6">
        <v>0</v>
      </c>
      <c r="F82" s="6">
        <v>0</v>
      </c>
      <c r="G82" s="6">
        <v>616415.03563300031</v>
      </c>
      <c r="H82" s="6">
        <v>616415.03563300031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</row>
    <row r="83" spans="1:14">
      <c r="A83" s="5" t="s">
        <v>4</v>
      </c>
      <c r="B83" s="5" t="s">
        <v>3</v>
      </c>
      <c r="C83" s="6">
        <v>0</v>
      </c>
      <c r="D83" s="6">
        <v>0</v>
      </c>
      <c r="E83" s="6">
        <v>0</v>
      </c>
      <c r="F83" s="6">
        <v>0</v>
      </c>
      <c r="G83" s="6">
        <v>14048.090000000007</v>
      </c>
      <c r="H83" s="6"/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</row>
    <row r="84" spans="1:14">
      <c r="A84" s="5" t="s">
        <v>5</v>
      </c>
      <c r="B84" s="5" t="s">
        <v>1</v>
      </c>
      <c r="C84" s="6">
        <v>2503.8399999999979</v>
      </c>
      <c r="D84" s="6">
        <v>12261.869999999983</v>
      </c>
      <c r="E84" s="6">
        <v>17179.409980000011</v>
      </c>
      <c r="F84" s="6">
        <v>16928.43222000001</v>
      </c>
      <c r="G84" s="6">
        <v>18336.088920000017</v>
      </c>
      <c r="H84" s="6">
        <v>17564.738340000007</v>
      </c>
      <c r="I84" s="6">
        <v>15622.891860000002</v>
      </c>
      <c r="J84" s="6">
        <v>17800.239739999997</v>
      </c>
      <c r="K84" s="6">
        <v>18282.310640000007</v>
      </c>
      <c r="L84" s="6">
        <v>14825.0617</v>
      </c>
      <c r="M84" s="6">
        <v>11963.059760000006</v>
      </c>
      <c r="N84" s="6">
        <v>13624.013519999997</v>
      </c>
    </row>
    <row r="85" spans="1:14">
      <c r="A85" s="5" t="s">
        <v>5</v>
      </c>
      <c r="B85" s="5" t="s">
        <v>2</v>
      </c>
      <c r="C85" s="6">
        <v>95585</v>
      </c>
      <c r="D85" s="6">
        <v>97090</v>
      </c>
      <c r="E85" s="6">
        <v>75601.067462149978</v>
      </c>
      <c r="F85" s="6">
        <v>78400.438783239952</v>
      </c>
      <c r="G85" s="6">
        <v>85449.794013579958</v>
      </c>
      <c r="H85" s="6">
        <v>77271.084071859979</v>
      </c>
      <c r="I85" s="6">
        <v>89698.257306529951</v>
      </c>
      <c r="J85" s="6">
        <v>82043.549257280029</v>
      </c>
      <c r="K85" s="6">
        <v>85922.606095199983</v>
      </c>
      <c r="L85" s="6">
        <v>75310.706212649995</v>
      </c>
      <c r="M85" s="6">
        <v>67001.205544749973</v>
      </c>
      <c r="N85" s="6">
        <v>66798.236625139951</v>
      </c>
    </row>
    <row r="86" spans="1:14">
      <c r="A86" s="5" t="s">
        <v>5</v>
      </c>
      <c r="B86" s="5" t="s">
        <v>3</v>
      </c>
      <c r="C86" s="6">
        <v>120537.24000000003</v>
      </c>
      <c r="D86" s="6">
        <v>61888.800000000003</v>
      </c>
      <c r="E86" s="6">
        <v>70508.303499999936</v>
      </c>
      <c r="F86" s="6">
        <v>54228.750599999992</v>
      </c>
      <c r="G86" s="6">
        <v>90072.784300000043</v>
      </c>
      <c r="H86" s="6">
        <v>54469.880200000007</v>
      </c>
      <c r="I86" s="6">
        <v>57152.859099999943</v>
      </c>
      <c r="J86" s="6">
        <v>62605.299000000006</v>
      </c>
      <c r="K86" s="6">
        <v>58077.298099999985</v>
      </c>
      <c r="L86" s="6">
        <v>48335.505899999982</v>
      </c>
      <c r="M86" s="6">
        <v>48476.025000000038</v>
      </c>
      <c r="N86" s="6">
        <v>47164.761699999988</v>
      </c>
    </row>
    <row r="87" spans="1:14">
      <c r="A87" s="5" t="s">
        <v>4</v>
      </c>
      <c r="B87" s="5" t="s">
        <v>1</v>
      </c>
      <c r="C87" s="6">
        <v>0</v>
      </c>
      <c r="D87" s="6">
        <v>0</v>
      </c>
      <c r="E87" s="6">
        <v>5000</v>
      </c>
      <c r="F87" s="6">
        <v>5000</v>
      </c>
      <c r="G87" s="6">
        <v>5000</v>
      </c>
      <c r="H87" s="6">
        <v>5000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</row>
    <row r="88" spans="1:14">
      <c r="A88" s="5" t="s">
        <v>4</v>
      </c>
      <c r="B88" s="5" t="s">
        <v>2</v>
      </c>
      <c r="C88" s="6">
        <v>0</v>
      </c>
      <c r="D88" s="6">
        <v>21000</v>
      </c>
      <c r="E88" s="6">
        <v>10000</v>
      </c>
      <c r="F88" s="6">
        <v>10000</v>
      </c>
      <c r="G88" s="6">
        <v>10000</v>
      </c>
      <c r="H88" s="6">
        <v>10000</v>
      </c>
      <c r="I88" s="6">
        <v>10000</v>
      </c>
      <c r="J88" s="6">
        <v>10000</v>
      </c>
      <c r="K88" s="6">
        <v>10000</v>
      </c>
      <c r="L88" s="6">
        <v>10000</v>
      </c>
      <c r="M88" s="6">
        <v>10000</v>
      </c>
      <c r="N88" s="6">
        <v>10000</v>
      </c>
    </row>
    <row r="89" spans="1:14">
      <c r="A89" s="5" t="s">
        <v>4</v>
      </c>
      <c r="B89" s="5" t="s">
        <v>3</v>
      </c>
      <c r="C89" s="6">
        <v>0</v>
      </c>
      <c r="D89" s="6">
        <v>0</v>
      </c>
      <c r="E89" s="6">
        <v>15000</v>
      </c>
      <c r="F89" s="6">
        <v>5000</v>
      </c>
      <c r="G89" s="6">
        <v>5000</v>
      </c>
      <c r="H89" s="6">
        <v>5000</v>
      </c>
      <c r="I89" s="6">
        <v>5000</v>
      </c>
      <c r="J89" s="6">
        <v>5000</v>
      </c>
      <c r="K89" s="6">
        <v>5000</v>
      </c>
      <c r="L89" s="6">
        <v>5000</v>
      </c>
      <c r="M89" s="6">
        <v>5000</v>
      </c>
      <c r="N89" s="6">
        <v>5000</v>
      </c>
    </row>
    <row r="90" spans="1:14">
      <c r="A90" s="5" t="s">
        <v>5</v>
      </c>
      <c r="B90" s="5" t="s">
        <v>1</v>
      </c>
      <c r="C90" s="6">
        <v>169530.51999999949</v>
      </c>
      <c r="D90" s="6">
        <v>32979.119999999959</v>
      </c>
      <c r="E90" s="6">
        <v>42646.002980000012</v>
      </c>
      <c r="F90" s="6">
        <v>41476.574590000011</v>
      </c>
      <c r="G90" s="6">
        <v>33812.849750000016</v>
      </c>
      <c r="H90" s="6">
        <v>35948.449850000005</v>
      </c>
      <c r="I90" s="6">
        <v>45745.34510000002</v>
      </c>
      <c r="J90" s="6">
        <v>34978.526420000031</v>
      </c>
      <c r="K90" s="6">
        <v>40088.714960000012</v>
      </c>
      <c r="L90" s="6">
        <v>31233.288410000034</v>
      </c>
      <c r="M90" s="6">
        <v>32992.77021000001</v>
      </c>
      <c r="N90" s="6">
        <v>29371.086470000027</v>
      </c>
    </row>
    <row r="91" spans="1:14">
      <c r="A91" s="5" t="s">
        <v>5</v>
      </c>
      <c r="B91" s="5" t="s">
        <v>2</v>
      </c>
      <c r="C91" s="6">
        <v>167904</v>
      </c>
      <c r="D91" s="6">
        <v>200000</v>
      </c>
      <c r="E91" s="6">
        <v>199599.04785986023</v>
      </c>
      <c r="F91" s="6">
        <v>220931.77415896015</v>
      </c>
      <c r="G91" s="6">
        <v>180714.74751713016</v>
      </c>
      <c r="H91" s="6">
        <v>167818.26275078015</v>
      </c>
      <c r="I91" s="6">
        <v>198642.71358735987</v>
      </c>
      <c r="J91" s="6">
        <v>162292.52894179011</v>
      </c>
      <c r="K91" s="6">
        <v>157014.34261717988</v>
      </c>
      <c r="L91" s="6">
        <v>152956.35256234999</v>
      </c>
      <c r="M91" s="6">
        <v>176854.4724121402</v>
      </c>
      <c r="N91" s="6">
        <v>194784.33203624</v>
      </c>
    </row>
    <row r="92" spans="1:14">
      <c r="A92" s="5" t="s">
        <v>5</v>
      </c>
      <c r="B92" s="5" t="s">
        <v>3</v>
      </c>
      <c r="C92" s="6">
        <v>88358.980000000214</v>
      </c>
      <c r="D92" s="6">
        <v>31449.329999999958</v>
      </c>
      <c r="E92" s="6">
        <v>122311.12530000009</v>
      </c>
      <c r="F92" s="6">
        <v>139201.83100000012</v>
      </c>
      <c r="G92" s="6">
        <v>102698.93322000008</v>
      </c>
      <c r="H92" s="6">
        <v>127341.24389999991</v>
      </c>
      <c r="I92" s="6">
        <v>150551.20490000016</v>
      </c>
      <c r="J92" s="6">
        <v>128833.2387799999</v>
      </c>
      <c r="K92" s="6">
        <v>118250.25729999995</v>
      </c>
      <c r="L92" s="6">
        <v>113619.74320000011</v>
      </c>
      <c r="M92" s="6">
        <v>135650.74510000006</v>
      </c>
      <c r="N92" s="6">
        <v>111473.10707999984</v>
      </c>
    </row>
    <row r="93" spans="1:14">
      <c r="A93" s="5" t="s">
        <v>4</v>
      </c>
      <c r="B93" s="5" t="s">
        <v>2</v>
      </c>
      <c r="C93" s="6">
        <v>0</v>
      </c>
      <c r="D93" s="6">
        <v>0</v>
      </c>
      <c r="E93" s="6">
        <v>140000</v>
      </c>
      <c r="F93" s="6">
        <v>100000</v>
      </c>
      <c r="G93" s="6">
        <v>40000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</row>
    <row r="94" spans="1:14">
      <c r="A94" s="5" t="s">
        <v>5</v>
      </c>
      <c r="B94" s="5" t="s">
        <v>1</v>
      </c>
      <c r="C94" s="6">
        <v>2078.0299999999993</v>
      </c>
      <c r="D94" s="6">
        <v>104.16999999999985</v>
      </c>
      <c r="E94" s="6">
        <v>28987.478790000005</v>
      </c>
      <c r="F94" s="6">
        <v>24756.405369999993</v>
      </c>
      <c r="G94" s="6">
        <v>16324.024910000002</v>
      </c>
      <c r="H94" s="6">
        <v>14213.529019999994</v>
      </c>
      <c r="I94" s="6">
        <v>45317.902760000004</v>
      </c>
      <c r="J94" s="6">
        <v>20294.274859999994</v>
      </c>
      <c r="K94" s="6">
        <v>21011.022229999995</v>
      </c>
      <c r="L94" s="6">
        <v>18926.650500000014</v>
      </c>
      <c r="M94" s="6">
        <v>18886.00353999998</v>
      </c>
      <c r="N94" s="6">
        <v>17080.10780999999</v>
      </c>
    </row>
    <row r="95" spans="1:14">
      <c r="A95" s="5" t="s">
        <v>5</v>
      </c>
      <c r="B95" s="5" t="s">
        <v>2</v>
      </c>
      <c r="C95" s="6">
        <v>97882</v>
      </c>
      <c r="D95" s="6">
        <v>152000</v>
      </c>
      <c r="E95" s="6">
        <v>71391.578146719999</v>
      </c>
      <c r="F95" s="6">
        <v>74717.169073000056</v>
      </c>
      <c r="G95" s="6">
        <v>59143.594472060002</v>
      </c>
      <c r="H95" s="6">
        <v>31555.854176229986</v>
      </c>
      <c r="I95" s="6">
        <v>50738.107540650039</v>
      </c>
      <c r="J95" s="6">
        <v>48719.52682246003</v>
      </c>
      <c r="K95" s="6">
        <v>48674.641920430004</v>
      </c>
      <c r="L95" s="6">
        <v>59980.716052460033</v>
      </c>
      <c r="M95" s="6">
        <v>54330.551770309998</v>
      </c>
      <c r="N95" s="6">
        <v>65990.845214270041</v>
      </c>
    </row>
    <row r="96" spans="1:14">
      <c r="A96" s="5" t="s">
        <v>5</v>
      </c>
      <c r="B96" s="5" t="s">
        <v>3</v>
      </c>
      <c r="C96" s="6">
        <v>1285.6200001351535</v>
      </c>
      <c r="D96" s="6">
        <v>99738.539999905042</v>
      </c>
      <c r="E96" s="6">
        <v>34267.793180000008</v>
      </c>
      <c r="F96" s="6">
        <v>29703.12490999998</v>
      </c>
      <c r="G96" s="6">
        <v>30871.254029999989</v>
      </c>
      <c r="H96" s="6">
        <v>14209.085509999997</v>
      </c>
      <c r="I96" s="6">
        <v>19646.047279999995</v>
      </c>
      <c r="J96" s="6">
        <v>22887.872470000017</v>
      </c>
      <c r="K96" s="6">
        <v>37795.553150000007</v>
      </c>
      <c r="L96" s="6">
        <v>27807.636520000011</v>
      </c>
      <c r="M96" s="6">
        <v>22702.735670000002</v>
      </c>
      <c r="N96" s="6">
        <v>17166.971060000014</v>
      </c>
    </row>
    <row r="97" spans="1:14">
      <c r="A97" s="5" t="s">
        <v>4</v>
      </c>
      <c r="B97" s="5" t="s">
        <v>1</v>
      </c>
      <c r="C97" s="6"/>
      <c r="D97" s="6"/>
      <c r="E97" s="6">
        <v>20000</v>
      </c>
      <c r="F97" s="6">
        <v>20000</v>
      </c>
      <c r="G97" s="6">
        <v>20000</v>
      </c>
      <c r="H97" s="6">
        <v>20000</v>
      </c>
      <c r="I97" s="6">
        <v>20000</v>
      </c>
      <c r="J97" s="6">
        <v>10000</v>
      </c>
      <c r="K97" s="6">
        <v>10000</v>
      </c>
      <c r="L97" s="6">
        <v>0</v>
      </c>
      <c r="M97" s="6">
        <v>0</v>
      </c>
      <c r="N97" s="6">
        <v>0</v>
      </c>
    </row>
    <row r="98" spans="1:14">
      <c r="A98" s="5" t="s">
        <v>4</v>
      </c>
      <c r="B98" s="5" t="s">
        <v>2</v>
      </c>
      <c r="C98" s="6"/>
      <c r="D98" s="6"/>
      <c r="E98" s="6">
        <v>150000</v>
      </c>
      <c r="F98" s="6">
        <v>150000</v>
      </c>
      <c r="G98" s="6">
        <v>150000</v>
      </c>
      <c r="H98" s="6">
        <v>150000</v>
      </c>
      <c r="I98" s="6">
        <v>150000</v>
      </c>
      <c r="J98" s="6">
        <v>150000</v>
      </c>
      <c r="K98" s="6">
        <v>150000</v>
      </c>
      <c r="L98" s="6">
        <v>150000</v>
      </c>
      <c r="M98" s="6">
        <v>150000</v>
      </c>
      <c r="N98" s="6">
        <v>150000</v>
      </c>
    </row>
    <row r="99" spans="1:14">
      <c r="A99" s="5" t="s">
        <v>4</v>
      </c>
      <c r="B99" s="5" t="s">
        <v>3</v>
      </c>
      <c r="C99" s="6"/>
      <c r="D99" s="6"/>
      <c r="E99" s="6">
        <v>100000</v>
      </c>
      <c r="F99" s="6">
        <v>100000</v>
      </c>
      <c r="G99" s="6">
        <v>100000</v>
      </c>
      <c r="H99" s="6">
        <v>100000</v>
      </c>
      <c r="I99" s="6">
        <v>100000</v>
      </c>
      <c r="J99" s="6">
        <v>100000</v>
      </c>
      <c r="K99" s="6">
        <v>100000</v>
      </c>
      <c r="L99" s="6">
        <v>100000</v>
      </c>
      <c r="M99" s="6">
        <v>100000</v>
      </c>
      <c r="N99" s="6">
        <v>100000</v>
      </c>
    </row>
  </sheetData>
  <autoFilter ref="A1:N99" xr:uid="{00000000-0009-0000-0000-000002000000}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C542D-20F8-4AC9-8EAD-A82485E06825}">
  <dimension ref="A1:AK6348"/>
  <sheetViews>
    <sheetView showGridLines="0" tabSelected="1" zoomScale="70" zoomScaleNormal="70" workbookViewId="0">
      <pane xSplit="5" ySplit="2" topLeftCell="F3" activePane="bottomRight" state="frozen"/>
      <selection pane="topRight" activeCell="D1" sqref="D1"/>
      <selection pane="bottomLeft" activeCell="A3" sqref="A3"/>
      <selection pane="bottomRight" activeCell="C2" sqref="C2"/>
    </sheetView>
  </sheetViews>
  <sheetFormatPr baseColWidth="10" defaultColWidth="8.33203125" defaultRowHeight="14.5"/>
  <cols>
    <col min="1" max="3" width="13.1640625" customWidth="1"/>
    <col min="4" max="4" width="13.75" customWidth="1"/>
    <col min="5" max="5" width="17" style="3" customWidth="1"/>
    <col min="6" max="7" width="8.33203125" style="11" bestFit="1" customWidth="1"/>
    <col min="8" max="8" width="15.25" customWidth="1"/>
    <col min="9" max="9" width="13.33203125" style="13" bestFit="1" customWidth="1"/>
    <col min="10" max="10" width="12.33203125" customWidth="1"/>
    <col min="11" max="11" width="5" style="14" bestFit="1" customWidth="1"/>
    <col min="12" max="12" width="23.9140625" customWidth="1"/>
    <col min="13" max="13" width="21.08203125" style="11" customWidth="1"/>
    <col min="14" max="14" width="16.1640625" style="11" customWidth="1"/>
    <col min="15" max="15" width="18.4140625" customWidth="1"/>
    <col min="16" max="16" width="13.25" customWidth="1"/>
    <col min="17" max="37" width="12.4140625" style="15" customWidth="1"/>
  </cols>
  <sheetData>
    <row r="1" spans="1:37" ht="38.5">
      <c r="A1" s="12" t="s">
        <v>94</v>
      </c>
      <c r="B1" s="12"/>
      <c r="C1" s="12"/>
      <c r="R1" s="12" t="s">
        <v>27</v>
      </c>
    </row>
    <row r="2" spans="1:37" ht="23.5">
      <c r="A2" s="16" t="s">
        <v>28</v>
      </c>
      <c r="B2" s="16"/>
      <c r="C2" s="17" t="s">
        <v>67</v>
      </c>
      <c r="D2" s="16" t="s">
        <v>29</v>
      </c>
      <c r="E2" s="17" t="s">
        <v>68</v>
      </c>
      <c r="F2" s="17"/>
      <c r="G2" s="17"/>
      <c r="H2" s="16" t="s">
        <v>30</v>
      </c>
      <c r="I2" s="17" t="s">
        <v>69</v>
      </c>
      <c r="J2" s="17"/>
      <c r="R2" s="18" t="s">
        <v>31</v>
      </c>
      <c r="S2" s="19" t="s">
        <v>32</v>
      </c>
      <c r="T2" s="20" t="s">
        <v>33</v>
      </c>
      <c r="U2" s="21" t="s">
        <v>34</v>
      </c>
    </row>
    <row r="3" spans="1:37" ht="21.75" customHeight="1" thickBot="1">
      <c r="E3"/>
      <c r="F3"/>
      <c r="G3"/>
    </row>
    <row r="4" spans="1:37" ht="32">
      <c r="A4" s="22">
        <v>2021</v>
      </c>
      <c r="B4" s="23"/>
      <c r="C4" s="23"/>
      <c r="D4" s="23"/>
      <c r="E4" s="24"/>
      <c r="F4" s="24"/>
      <c r="G4" s="24"/>
      <c r="H4" s="25"/>
      <c r="I4" s="26"/>
      <c r="J4" s="116" t="s">
        <v>35</v>
      </c>
      <c r="K4" s="117"/>
      <c r="L4" s="117"/>
      <c r="M4" s="117"/>
      <c r="N4" s="118"/>
      <c r="O4" s="15"/>
      <c r="P4" s="15"/>
      <c r="R4" s="27"/>
    </row>
    <row r="5" spans="1:37" s="34" customFormat="1" ht="56" customHeight="1">
      <c r="A5" s="28" t="s">
        <v>36</v>
      </c>
      <c r="B5" s="28" t="s">
        <v>37</v>
      </c>
      <c r="C5" s="28" t="s">
        <v>38</v>
      </c>
      <c r="D5" s="29" t="s">
        <v>39</v>
      </c>
      <c r="E5" s="30" t="s">
        <v>40</v>
      </c>
      <c r="F5" s="29" t="s">
        <v>41</v>
      </c>
      <c r="G5" s="29" t="s">
        <v>42</v>
      </c>
      <c r="H5" s="29" t="s">
        <v>43</v>
      </c>
      <c r="I5" s="31" t="s">
        <v>44</v>
      </c>
      <c r="J5" s="31" t="s">
        <v>45</v>
      </c>
      <c r="K5" s="31" t="s">
        <v>6</v>
      </c>
      <c r="L5" s="31" t="s">
        <v>46</v>
      </c>
      <c r="M5" s="29" t="s">
        <v>47</v>
      </c>
      <c r="N5" s="31" t="s">
        <v>48</v>
      </c>
      <c r="O5" s="31" t="s">
        <v>49</v>
      </c>
      <c r="P5" s="32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</row>
    <row r="6" spans="1:37" ht="15.5">
      <c r="A6" s="35">
        <f t="shared" ref="A6:A14" si="0">IF((($H6)/$M6)&lt;=F6,ROUND(($H6)/$M6*100,0),0)</f>
        <v>0</v>
      </c>
      <c r="B6" s="35">
        <f t="shared" ref="B6:B14" si="1">IF((A6+C6)&gt;0,0,ROUND(($H6)/$M6*100,0))</f>
        <v>88</v>
      </c>
      <c r="C6" s="35">
        <f t="shared" ref="C6:C14" si="2">IF((($H6)/$M6)&gt;G6,ROUND(($H6)/$M6*100,0),0)</f>
        <v>0</v>
      </c>
      <c r="D6" s="35">
        <f>100-A6-C6-B6</f>
        <v>12</v>
      </c>
      <c r="E6" s="36" t="s">
        <v>60</v>
      </c>
      <c r="F6" s="37">
        <v>0.8</v>
      </c>
      <c r="G6" s="37">
        <v>0.9</v>
      </c>
      <c r="H6" s="38">
        <v>11500</v>
      </c>
      <c r="I6" s="39">
        <v>5</v>
      </c>
      <c r="J6" s="40">
        <v>10</v>
      </c>
      <c r="K6" s="41" t="s">
        <v>65</v>
      </c>
      <c r="L6" s="36"/>
      <c r="M6" s="42">
        <f t="shared" ref="M6:M14" si="3">O6*I6*J6</f>
        <v>13000</v>
      </c>
      <c r="N6" s="43">
        <f>O6*J6</f>
        <v>2600</v>
      </c>
      <c r="O6" s="41">
        <v>260</v>
      </c>
      <c r="P6" s="44">
        <f>IF(G6&gt;0,1-G6,"")</f>
        <v>9.9999999999999978E-2</v>
      </c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</row>
    <row r="7" spans="1:37" ht="15.5">
      <c r="A7" s="35">
        <f t="shared" si="0"/>
        <v>77</v>
      </c>
      <c r="B7" s="35">
        <f t="shared" si="1"/>
        <v>0</v>
      </c>
      <c r="C7" s="35">
        <f t="shared" si="2"/>
        <v>0</v>
      </c>
      <c r="D7" s="35">
        <f>100-A7-C7-B7</f>
        <v>23</v>
      </c>
      <c r="E7" s="36" t="s">
        <v>59</v>
      </c>
      <c r="F7" s="37">
        <v>0.8</v>
      </c>
      <c r="G7" s="37">
        <v>0.9</v>
      </c>
      <c r="H7" s="38">
        <v>11500</v>
      </c>
      <c r="I7" s="39">
        <v>5</v>
      </c>
      <c r="J7" s="40">
        <v>6</v>
      </c>
      <c r="K7" s="41" t="s">
        <v>66</v>
      </c>
      <c r="L7" s="36"/>
      <c r="M7" s="42">
        <f t="shared" si="3"/>
        <v>15000</v>
      </c>
      <c r="N7" s="43">
        <f t="shared" ref="N7:N14" si="4">O7*J7</f>
        <v>3000</v>
      </c>
      <c r="O7" s="41">
        <v>500</v>
      </c>
      <c r="P7" s="44">
        <f t="shared" ref="P7:P14" si="5">IF(G7&gt;0,1-G7,"")</f>
        <v>9.9999999999999978E-2</v>
      </c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</row>
    <row r="8" spans="1:37" ht="15.5">
      <c r="A8" s="35">
        <f t="shared" si="0"/>
        <v>58</v>
      </c>
      <c r="B8" s="35">
        <f t="shared" si="1"/>
        <v>0</v>
      </c>
      <c r="C8" s="35">
        <f t="shared" si="2"/>
        <v>0</v>
      </c>
      <c r="D8" s="35">
        <f t="shared" ref="D8:D14" si="6">100-A8-C8-B8</f>
        <v>42</v>
      </c>
      <c r="E8" s="36" t="s">
        <v>61</v>
      </c>
      <c r="F8" s="37">
        <v>0.8</v>
      </c>
      <c r="G8" s="37">
        <v>0.9</v>
      </c>
      <c r="H8" s="38">
        <v>11500</v>
      </c>
      <c r="I8" s="39">
        <v>5</v>
      </c>
      <c r="J8" s="46">
        <v>4</v>
      </c>
      <c r="K8" s="41" t="s">
        <v>66</v>
      </c>
      <c r="L8" s="36"/>
      <c r="M8" s="42">
        <f t="shared" si="3"/>
        <v>20000</v>
      </c>
      <c r="N8" s="43">
        <f t="shared" si="4"/>
        <v>4000</v>
      </c>
      <c r="O8" s="41">
        <v>1000</v>
      </c>
      <c r="P8" s="44">
        <f t="shared" si="5"/>
        <v>9.9999999999999978E-2</v>
      </c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</row>
    <row r="9" spans="1:37" ht="15.5">
      <c r="A9" s="35">
        <f t="shared" si="0"/>
        <v>72</v>
      </c>
      <c r="B9" s="35">
        <f t="shared" si="1"/>
        <v>0</v>
      </c>
      <c r="C9" s="35">
        <f t="shared" si="2"/>
        <v>0</v>
      </c>
      <c r="D9" s="35">
        <f t="shared" si="6"/>
        <v>28</v>
      </c>
      <c r="E9" s="36" t="s">
        <v>62</v>
      </c>
      <c r="F9" s="37">
        <v>0.8</v>
      </c>
      <c r="G9" s="37">
        <v>0.9</v>
      </c>
      <c r="H9" s="38">
        <v>11500</v>
      </c>
      <c r="I9" s="39">
        <v>5</v>
      </c>
      <c r="J9" s="46">
        <v>4</v>
      </c>
      <c r="K9" s="41" t="s">
        <v>65</v>
      </c>
      <c r="L9" s="36"/>
      <c r="M9" s="42">
        <f t="shared" si="3"/>
        <v>16000</v>
      </c>
      <c r="N9" s="43">
        <f t="shared" si="4"/>
        <v>3200</v>
      </c>
      <c r="O9" s="41">
        <v>800</v>
      </c>
      <c r="P9" s="44">
        <f t="shared" si="5"/>
        <v>9.9999999999999978E-2</v>
      </c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</row>
    <row r="10" spans="1:37" ht="15.5">
      <c r="A10" s="35">
        <f t="shared" si="0"/>
        <v>0</v>
      </c>
      <c r="B10" s="35">
        <f t="shared" si="1"/>
        <v>85</v>
      </c>
      <c r="C10" s="35">
        <f t="shared" si="2"/>
        <v>0</v>
      </c>
      <c r="D10" s="35">
        <f t="shared" si="6"/>
        <v>15</v>
      </c>
      <c r="E10" s="36" t="s">
        <v>63</v>
      </c>
      <c r="F10" s="37">
        <v>0.8</v>
      </c>
      <c r="G10" s="37">
        <v>0.9</v>
      </c>
      <c r="H10" s="38">
        <v>11500</v>
      </c>
      <c r="I10" s="39">
        <v>5</v>
      </c>
      <c r="J10" s="46">
        <v>3</v>
      </c>
      <c r="K10" s="41" t="s">
        <v>66</v>
      </c>
      <c r="L10" s="36"/>
      <c r="M10" s="42">
        <f t="shared" si="3"/>
        <v>13500</v>
      </c>
      <c r="N10" s="43">
        <f t="shared" si="4"/>
        <v>2700</v>
      </c>
      <c r="O10" s="41">
        <v>900</v>
      </c>
      <c r="P10" s="44">
        <f t="shared" si="5"/>
        <v>9.9999999999999978E-2</v>
      </c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</row>
    <row r="11" spans="1:37" ht="15.5">
      <c r="A11" s="35">
        <f t="shared" si="0"/>
        <v>70</v>
      </c>
      <c r="B11" s="35">
        <f t="shared" si="1"/>
        <v>0</v>
      </c>
      <c r="C11" s="35">
        <f t="shared" si="2"/>
        <v>0</v>
      </c>
      <c r="D11" s="35">
        <f t="shared" si="6"/>
        <v>30</v>
      </c>
      <c r="E11" s="36" t="s">
        <v>64</v>
      </c>
      <c r="F11" s="37">
        <v>0.8</v>
      </c>
      <c r="G11" s="37">
        <v>0.9</v>
      </c>
      <c r="H11" s="38">
        <v>11500</v>
      </c>
      <c r="I11" s="39">
        <v>5</v>
      </c>
      <c r="J11" s="46">
        <v>6</v>
      </c>
      <c r="K11" s="41" t="s">
        <v>65</v>
      </c>
      <c r="L11" s="36"/>
      <c r="M11" s="42">
        <f t="shared" si="3"/>
        <v>16500</v>
      </c>
      <c r="N11" s="43">
        <f t="shared" si="4"/>
        <v>3300</v>
      </c>
      <c r="O11" s="41">
        <v>550</v>
      </c>
      <c r="P11" s="44">
        <f t="shared" si="5"/>
        <v>9.9999999999999978E-2</v>
      </c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</row>
    <row r="12" spans="1:37" ht="15.5">
      <c r="A12" s="35" t="e">
        <f t="shared" si="0"/>
        <v>#DIV/0!</v>
      </c>
      <c r="B12" s="35" t="e">
        <f t="shared" si="1"/>
        <v>#DIV/0!</v>
      </c>
      <c r="C12" s="35" t="e">
        <f t="shared" si="2"/>
        <v>#DIV/0!</v>
      </c>
      <c r="D12" s="35" t="e">
        <f t="shared" si="6"/>
        <v>#DIV/0!</v>
      </c>
      <c r="E12" s="36"/>
      <c r="F12" s="37"/>
      <c r="G12" s="37"/>
      <c r="H12" s="38"/>
      <c r="I12" s="39"/>
      <c r="J12" s="46"/>
      <c r="K12" s="41"/>
      <c r="L12" s="36"/>
      <c r="M12" s="42">
        <f t="shared" si="3"/>
        <v>0</v>
      </c>
      <c r="N12" s="43">
        <f t="shared" si="4"/>
        <v>0</v>
      </c>
      <c r="O12" s="41"/>
      <c r="P12" s="44" t="str">
        <f t="shared" si="5"/>
        <v/>
      </c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</row>
    <row r="13" spans="1:37" ht="15.5">
      <c r="A13" s="35" t="e">
        <f t="shared" si="0"/>
        <v>#DIV/0!</v>
      </c>
      <c r="B13" s="35" t="e">
        <f t="shared" si="1"/>
        <v>#DIV/0!</v>
      </c>
      <c r="C13" s="35" t="e">
        <f t="shared" si="2"/>
        <v>#DIV/0!</v>
      </c>
      <c r="D13" s="35" t="e">
        <f t="shared" si="6"/>
        <v>#DIV/0!</v>
      </c>
      <c r="E13" s="36"/>
      <c r="F13" s="37"/>
      <c r="G13" s="37"/>
      <c r="H13" s="38"/>
      <c r="I13" s="39"/>
      <c r="J13" s="46"/>
      <c r="K13" s="41"/>
      <c r="L13" s="36"/>
      <c r="M13" s="42">
        <f t="shared" si="3"/>
        <v>0</v>
      </c>
      <c r="N13" s="43">
        <f t="shared" si="4"/>
        <v>0</v>
      </c>
      <c r="O13" s="41"/>
      <c r="P13" s="44" t="str">
        <f t="shared" si="5"/>
        <v/>
      </c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</row>
    <row r="14" spans="1:37" ht="15.5">
      <c r="A14" s="35" t="e">
        <f t="shared" si="0"/>
        <v>#DIV/0!</v>
      </c>
      <c r="B14" s="35" t="e">
        <f t="shared" si="1"/>
        <v>#DIV/0!</v>
      </c>
      <c r="C14" s="35" t="e">
        <f t="shared" si="2"/>
        <v>#DIV/0!</v>
      </c>
      <c r="D14" s="35" t="e">
        <f t="shared" si="6"/>
        <v>#DIV/0!</v>
      </c>
      <c r="E14" s="36"/>
      <c r="F14" s="37"/>
      <c r="G14" s="37"/>
      <c r="H14" s="38"/>
      <c r="I14" s="39"/>
      <c r="J14" s="46"/>
      <c r="K14" s="41"/>
      <c r="L14" s="36"/>
      <c r="M14" s="42">
        <f t="shared" si="3"/>
        <v>0</v>
      </c>
      <c r="N14" s="43">
        <f t="shared" si="4"/>
        <v>0</v>
      </c>
      <c r="O14" s="41"/>
      <c r="P14" s="44" t="str">
        <f t="shared" si="5"/>
        <v/>
      </c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</row>
    <row r="15" spans="1:37">
      <c r="A15" s="47"/>
      <c r="B15" s="47"/>
      <c r="C15" s="47"/>
      <c r="D15" s="15"/>
      <c r="E15" s="15"/>
      <c r="F15" s="48"/>
      <c r="G15" s="48"/>
      <c r="H15" s="15"/>
      <c r="I15" s="15"/>
      <c r="J15" s="15"/>
      <c r="K15" s="49"/>
      <c r="L15" s="15"/>
      <c r="M15" s="15"/>
      <c r="N15" s="15"/>
      <c r="O15" s="15"/>
      <c r="P15" s="50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</row>
    <row r="16" spans="1:37" ht="15" customHeight="1">
      <c r="A16" s="48"/>
      <c r="B16" s="48"/>
      <c r="C16" s="48"/>
      <c r="D16" s="48"/>
      <c r="E16" s="48"/>
      <c r="F16" s="48"/>
      <c r="G16" s="48"/>
      <c r="H16" s="51" t="s">
        <v>50</v>
      </c>
      <c r="I16" s="51" t="s">
        <v>51</v>
      </c>
      <c r="J16" s="52"/>
      <c r="K16" s="53"/>
      <c r="L16" s="52"/>
      <c r="M16" s="48"/>
      <c r="N16" s="48"/>
      <c r="O16" s="15"/>
      <c r="P16" s="15"/>
    </row>
    <row r="17" spans="1:37" ht="32">
      <c r="A17" s="54">
        <f>A4+1</f>
        <v>2022</v>
      </c>
      <c r="B17" s="55"/>
      <c r="C17" s="55"/>
      <c r="D17" s="55"/>
      <c r="E17" s="56" t="s">
        <v>52</v>
      </c>
      <c r="F17" s="51"/>
      <c r="G17" s="51"/>
      <c r="H17" s="57">
        <v>0.09</v>
      </c>
      <c r="I17" s="58"/>
      <c r="J17" s="59"/>
      <c r="K17" s="60"/>
      <c r="L17" s="59"/>
      <c r="M17" s="61"/>
      <c r="N17" s="62"/>
      <c r="O17" s="63"/>
      <c r="P17" s="63"/>
      <c r="R17" s="27"/>
    </row>
    <row r="18" spans="1:37" s="34" customFormat="1" ht="47.4" customHeight="1">
      <c r="A18" s="28" t="s">
        <v>36</v>
      </c>
      <c r="B18" s="28" t="s">
        <v>37</v>
      </c>
      <c r="C18" s="28" t="s">
        <v>38</v>
      </c>
      <c r="D18" s="29" t="str">
        <f t="shared" ref="D18:O18" si="7">D5</f>
        <v>Spare Capacity in %</v>
      </c>
      <c r="E18" s="29" t="str">
        <f t="shared" si="7"/>
        <v>Process Step</v>
      </c>
      <c r="F18" s="29" t="s">
        <v>41</v>
      </c>
      <c r="G18" s="29" t="s">
        <v>42</v>
      </c>
      <c r="H18" s="29" t="str">
        <f t="shared" si="7"/>
        <v>Avg. Weekly Demand</v>
      </c>
      <c r="I18" s="31" t="s">
        <v>44</v>
      </c>
      <c r="J18" s="31" t="s">
        <v>45</v>
      </c>
      <c r="K18" s="31" t="s">
        <v>6</v>
      </c>
      <c r="L18" s="31" t="s">
        <v>46</v>
      </c>
      <c r="M18" s="29" t="str">
        <f t="shared" si="7"/>
        <v>Avg. Weekly Output</v>
      </c>
      <c r="N18" s="29" t="str">
        <f t="shared" si="7"/>
        <v>Daily Output</v>
      </c>
      <c r="O18" s="29" t="str">
        <f t="shared" si="7"/>
        <v>Daily Output per Machine or FTE</v>
      </c>
      <c r="P18" s="31" t="s">
        <v>53</v>
      </c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</row>
    <row r="19" spans="1:37" ht="15.5">
      <c r="A19" s="35">
        <f t="shared" ref="A19:A27" si="8">IF((($H19)/$M19)&lt;=F19,ROUND(($H19)/$M19*100,0),0)</f>
        <v>79</v>
      </c>
      <c r="B19" s="35">
        <f t="shared" ref="B19:B27" si="9">IF((A19+C19)&gt;0,0,ROUND(($H19)/$M19*100,0))</f>
        <v>0</v>
      </c>
      <c r="C19" s="35">
        <f t="shared" ref="C19:C27" si="10">IF((($H19)/$M19)&gt;G19,ROUND(($H19)/$M19*100,0),0)</f>
        <v>0</v>
      </c>
      <c r="D19" s="35">
        <f>100-A19-C19-B19</f>
        <v>21</v>
      </c>
      <c r="E19" s="64" t="str">
        <f>E6</f>
        <v>Process Step 1</v>
      </c>
      <c r="F19" s="65">
        <f>F6</f>
        <v>0.8</v>
      </c>
      <c r="G19" s="65">
        <f t="shared" ref="G19:G27" si="11">G6</f>
        <v>0.9</v>
      </c>
      <c r="H19" s="66">
        <f>H6*(1+H$17)+$I$17</f>
        <v>12535.000000000002</v>
      </c>
      <c r="I19" s="40">
        <v>6</v>
      </c>
      <c r="J19" s="40">
        <v>10</v>
      </c>
      <c r="K19" s="10" t="str">
        <f>IF(K6&gt;0,K6,"")</f>
        <v>FTE</v>
      </c>
      <c r="L19" s="36" t="s">
        <v>70</v>
      </c>
      <c r="M19" s="10">
        <f t="shared" ref="M19:M27" si="12">O19*I19*J19</f>
        <v>15911.999999999998</v>
      </c>
      <c r="N19" s="66">
        <f t="shared" ref="N19:N27" si="13">O19*J19</f>
        <v>2652</v>
      </c>
      <c r="O19" s="66">
        <f t="shared" ref="O19:O27" si="14">O6*(1+P19)</f>
        <v>265.2</v>
      </c>
      <c r="P19" s="37">
        <v>0.02</v>
      </c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</row>
    <row r="20" spans="1:37" ht="15.5">
      <c r="A20" s="35">
        <f t="shared" si="8"/>
        <v>0</v>
      </c>
      <c r="B20" s="35">
        <f t="shared" si="9"/>
        <v>82</v>
      </c>
      <c r="C20" s="35">
        <f t="shared" si="10"/>
        <v>0</v>
      </c>
      <c r="D20" s="35">
        <f t="shared" ref="D20:D26" si="15">100-A20-C20-B20</f>
        <v>18</v>
      </c>
      <c r="E20" s="64" t="str">
        <f t="shared" ref="E20:F27" si="16">E7</f>
        <v>Process Step 2</v>
      </c>
      <c r="F20" s="65">
        <f t="shared" si="16"/>
        <v>0.8</v>
      </c>
      <c r="G20" s="65">
        <f t="shared" si="11"/>
        <v>0.9</v>
      </c>
      <c r="H20" s="66">
        <f t="shared" ref="H20:H27" si="17">H7*(1+H$17)+$I$17</f>
        <v>12535.000000000002</v>
      </c>
      <c r="I20" s="40">
        <v>5</v>
      </c>
      <c r="J20" s="40">
        <v>6</v>
      </c>
      <c r="K20" s="10" t="str">
        <f t="shared" ref="K20:K27" si="18">IF(K7&gt;0,K7,"")</f>
        <v>M</v>
      </c>
      <c r="L20" s="36"/>
      <c r="M20" s="10">
        <f t="shared" si="12"/>
        <v>15300</v>
      </c>
      <c r="N20" s="66">
        <f t="shared" si="13"/>
        <v>3060</v>
      </c>
      <c r="O20" s="66">
        <f t="shared" si="14"/>
        <v>510</v>
      </c>
      <c r="P20" s="37">
        <v>0.02</v>
      </c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</row>
    <row r="21" spans="1:37" ht="15.5">
      <c r="A21" s="35">
        <f t="shared" si="8"/>
        <v>61</v>
      </c>
      <c r="B21" s="35">
        <f t="shared" si="9"/>
        <v>0</v>
      </c>
      <c r="C21" s="35">
        <f t="shared" si="10"/>
        <v>0</v>
      </c>
      <c r="D21" s="35">
        <f t="shared" si="15"/>
        <v>39</v>
      </c>
      <c r="E21" s="64" t="str">
        <f t="shared" si="16"/>
        <v>Process Step 3</v>
      </c>
      <c r="F21" s="65">
        <f t="shared" si="16"/>
        <v>0.8</v>
      </c>
      <c r="G21" s="65">
        <f t="shared" si="11"/>
        <v>0.9</v>
      </c>
      <c r="H21" s="66">
        <f t="shared" si="17"/>
        <v>12535.000000000002</v>
      </c>
      <c r="I21" s="40">
        <v>5</v>
      </c>
      <c r="J21" s="40">
        <v>4</v>
      </c>
      <c r="K21" s="10" t="str">
        <f t="shared" si="18"/>
        <v>M</v>
      </c>
      <c r="L21" s="36"/>
      <c r="M21" s="10">
        <f t="shared" si="12"/>
        <v>20400</v>
      </c>
      <c r="N21" s="66">
        <f t="shared" si="13"/>
        <v>4080</v>
      </c>
      <c r="O21" s="66">
        <f t="shared" si="14"/>
        <v>1020</v>
      </c>
      <c r="P21" s="37">
        <v>0.02</v>
      </c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</row>
    <row r="22" spans="1:37" ht="15.5">
      <c r="A22" s="35">
        <f t="shared" si="8"/>
        <v>77</v>
      </c>
      <c r="B22" s="35">
        <f t="shared" si="9"/>
        <v>0</v>
      </c>
      <c r="C22" s="35">
        <f t="shared" si="10"/>
        <v>0</v>
      </c>
      <c r="D22" s="35">
        <f t="shared" si="15"/>
        <v>23</v>
      </c>
      <c r="E22" s="64" t="str">
        <f t="shared" si="16"/>
        <v>Process Step 4</v>
      </c>
      <c r="F22" s="65">
        <f t="shared" si="16"/>
        <v>0.8</v>
      </c>
      <c r="G22" s="65">
        <f t="shared" si="11"/>
        <v>0.9</v>
      </c>
      <c r="H22" s="66">
        <f t="shared" si="17"/>
        <v>12535.000000000002</v>
      </c>
      <c r="I22" s="40">
        <v>5</v>
      </c>
      <c r="J22" s="40">
        <v>4</v>
      </c>
      <c r="K22" s="10" t="str">
        <f t="shared" si="18"/>
        <v>FTE</v>
      </c>
      <c r="L22" s="36"/>
      <c r="M22" s="10">
        <f t="shared" si="12"/>
        <v>16320</v>
      </c>
      <c r="N22" s="66">
        <f t="shared" si="13"/>
        <v>3264</v>
      </c>
      <c r="O22" s="66">
        <f t="shared" si="14"/>
        <v>816</v>
      </c>
      <c r="P22" s="37">
        <v>0.02</v>
      </c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</row>
    <row r="23" spans="1:37" ht="15.5">
      <c r="A23" s="35">
        <f t="shared" si="8"/>
        <v>68</v>
      </c>
      <c r="B23" s="35">
        <f t="shared" si="9"/>
        <v>0</v>
      </c>
      <c r="C23" s="35">
        <f t="shared" si="10"/>
        <v>0</v>
      </c>
      <c r="D23" s="35">
        <f t="shared" si="15"/>
        <v>32</v>
      </c>
      <c r="E23" s="64" t="str">
        <f t="shared" si="16"/>
        <v>Process Step 5</v>
      </c>
      <c r="F23" s="65">
        <f t="shared" si="16"/>
        <v>0.8</v>
      </c>
      <c r="G23" s="65">
        <f t="shared" si="11"/>
        <v>0.9</v>
      </c>
      <c r="H23" s="66">
        <f t="shared" si="17"/>
        <v>12535.000000000002</v>
      </c>
      <c r="I23" s="40">
        <v>5</v>
      </c>
      <c r="J23" s="40">
        <v>4</v>
      </c>
      <c r="K23" s="10" t="str">
        <f t="shared" si="18"/>
        <v>M</v>
      </c>
      <c r="L23" s="36" t="s">
        <v>71</v>
      </c>
      <c r="M23" s="10">
        <f t="shared" si="12"/>
        <v>18360</v>
      </c>
      <c r="N23" s="66">
        <f t="shared" si="13"/>
        <v>3672</v>
      </c>
      <c r="O23" s="66">
        <f t="shared" si="14"/>
        <v>918</v>
      </c>
      <c r="P23" s="37">
        <v>0.02</v>
      </c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</row>
    <row r="24" spans="1:37" ht="15.5">
      <c r="A24" s="35">
        <f t="shared" si="8"/>
        <v>74</v>
      </c>
      <c r="B24" s="35">
        <f t="shared" si="9"/>
        <v>0</v>
      </c>
      <c r="C24" s="35">
        <f t="shared" si="10"/>
        <v>0</v>
      </c>
      <c r="D24" s="35">
        <f t="shared" si="15"/>
        <v>26</v>
      </c>
      <c r="E24" s="64" t="str">
        <f t="shared" si="16"/>
        <v>Process Step 6</v>
      </c>
      <c r="F24" s="65">
        <f t="shared" si="16"/>
        <v>0.8</v>
      </c>
      <c r="G24" s="65">
        <f t="shared" si="11"/>
        <v>0.9</v>
      </c>
      <c r="H24" s="66">
        <f t="shared" si="17"/>
        <v>12535.000000000002</v>
      </c>
      <c r="I24" s="40">
        <v>5</v>
      </c>
      <c r="J24" s="40">
        <v>6</v>
      </c>
      <c r="K24" s="10" t="str">
        <f t="shared" si="18"/>
        <v>FTE</v>
      </c>
      <c r="L24" s="36"/>
      <c r="M24" s="10">
        <f t="shared" si="12"/>
        <v>16830</v>
      </c>
      <c r="N24" s="66">
        <f t="shared" si="13"/>
        <v>3366</v>
      </c>
      <c r="O24" s="66">
        <f t="shared" si="14"/>
        <v>561</v>
      </c>
      <c r="P24" s="37">
        <v>0.02</v>
      </c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</row>
    <row r="25" spans="1:37" ht="15.5">
      <c r="A25" s="35" t="e">
        <f t="shared" si="8"/>
        <v>#DIV/0!</v>
      </c>
      <c r="B25" s="35" t="e">
        <f t="shared" si="9"/>
        <v>#DIV/0!</v>
      </c>
      <c r="C25" s="35" t="e">
        <f t="shared" si="10"/>
        <v>#DIV/0!</v>
      </c>
      <c r="D25" s="35" t="e">
        <f t="shared" si="15"/>
        <v>#DIV/0!</v>
      </c>
      <c r="E25" s="64">
        <f t="shared" si="16"/>
        <v>0</v>
      </c>
      <c r="F25" s="65">
        <f t="shared" si="16"/>
        <v>0</v>
      </c>
      <c r="G25" s="65">
        <f t="shared" si="11"/>
        <v>0</v>
      </c>
      <c r="H25" s="66">
        <f t="shared" si="17"/>
        <v>0</v>
      </c>
      <c r="I25" s="40"/>
      <c r="J25" s="40"/>
      <c r="K25" s="10" t="str">
        <f t="shared" si="18"/>
        <v/>
      </c>
      <c r="L25" s="36"/>
      <c r="M25" s="10">
        <f t="shared" si="12"/>
        <v>0</v>
      </c>
      <c r="N25" s="66">
        <f t="shared" si="13"/>
        <v>0</v>
      </c>
      <c r="O25" s="66">
        <f t="shared" si="14"/>
        <v>0</v>
      </c>
      <c r="P25" s="3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</row>
    <row r="26" spans="1:37" ht="15.5">
      <c r="A26" s="35" t="e">
        <f t="shared" si="8"/>
        <v>#DIV/0!</v>
      </c>
      <c r="B26" s="35" t="e">
        <f t="shared" si="9"/>
        <v>#DIV/0!</v>
      </c>
      <c r="C26" s="35" t="e">
        <f t="shared" si="10"/>
        <v>#DIV/0!</v>
      </c>
      <c r="D26" s="35" t="e">
        <f t="shared" si="15"/>
        <v>#DIV/0!</v>
      </c>
      <c r="E26" s="64">
        <f t="shared" si="16"/>
        <v>0</v>
      </c>
      <c r="F26" s="65">
        <f t="shared" si="16"/>
        <v>0</v>
      </c>
      <c r="G26" s="65">
        <f t="shared" si="11"/>
        <v>0</v>
      </c>
      <c r="H26" s="66">
        <f t="shared" si="17"/>
        <v>0</v>
      </c>
      <c r="I26" s="40"/>
      <c r="J26" s="40"/>
      <c r="K26" s="10" t="str">
        <f t="shared" si="18"/>
        <v/>
      </c>
      <c r="L26" s="36"/>
      <c r="M26" s="10">
        <f t="shared" si="12"/>
        <v>0</v>
      </c>
      <c r="N26" s="66">
        <f t="shared" si="13"/>
        <v>0</v>
      </c>
      <c r="O26" s="66">
        <f t="shared" si="14"/>
        <v>0</v>
      </c>
      <c r="P26" s="3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</row>
    <row r="27" spans="1:37" ht="15.5">
      <c r="A27" s="35" t="e">
        <f t="shared" si="8"/>
        <v>#DIV/0!</v>
      </c>
      <c r="B27" s="35" t="e">
        <f t="shared" si="9"/>
        <v>#DIV/0!</v>
      </c>
      <c r="C27" s="35" t="e">
        <f t="shared" si="10"/>
        <v>#DIV/0!</v>
      </c>
      <c r="D27" s="35" t="e">
        <f>100-A27-C27-B27</f>
        <v>#DIV/0!</v>
      </c>
      <c r="E27" s="64">
        <f t="shared" si="16"/>
        <v>0</v>
      </c>
      <c r="F27" s="65">
        <f t="shared" si="16"/>
        <v>0</v>
      </c>
      <c r="G27" s="65">
        <f t="shared" si="11"/>
        <v>0</v>
      </c>
      <c r="H27" s="66">
        <f t="shared" si="17"/>
        <v>0</v>
      </c>
      <c r="I27" s="40"/>
      <c r="J27" s="40"/>
      <c r="K27" s="10" t="str">
        <f t="shared" si="18"/>
        <v/>
      </c>
      <c r="L27" s="36"/>
      <c r="M27" s="10">
        <f t="shared" si="12"/>
        <v>0</v>
      </c>
      <c r="N27" s="66">
        <f t="shared" si="13"/>
        <v>0</v>
      </c>
      <c r="O27" s="68">
        <f t="shared" si="14"/>
        <v>0</v>
      </c>
      <c r="P27" s="37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</row>
    <row r="28" spans="1:37">
      <c r="A28" s="47"/>
      <c r="B28" s="47"/>
      <c r="C28" s="47"/>
      <c r="D28" s="15"/>
      <c r="E28" s="15"/>
      <c r="F28" s="48"/>
      <c r="G28" s="48"/>
      <c r="H28" s="15"/>
      <c r="I28" s="15"/>
      <c r="J28" s="15"/>
      <c r="K28" s="49"/>
      <c r="L28" s="15"/>
      <c r="M28" s="15"/>
      <c r="N28" s="15"/>
      <c r="O28" s="15"/>
      <c r="P28" s="47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</row>
    <row r="29" spans="1:37" ht="13.5" customHeight="1">
      <c r="A29" s="47"/>
      <c r="B29" s="47"/>
      <c r="C29" s="47"/>
      <c r="D29" s="15"/>
      <c r="E29" s="15"/>
      <c r="F29" s="48"/>
      <c r="G29" s="48"/>
      <c r="H29" s="51" t="s">
        <v>50</v>
      </c>
      <c r="I29" s="51" t="s">
        <v>51</v>
      </c>
      <c r="J29" s="15"/>
      <c r="K29" s="49"/>
      <c r="L29" s="15"/>
      <c r="M29" s="15"/>
      <c r="N29" s="15"/>
      <c r="O29" s="15"/>
      <c r="P29" s="15"/>
    </row>
    <row r="30" spans="1:37" ht="32">
      <c r="A30" s="54">
        <f>A17+1</f>
        <v>2023</v>
      </c>
      <c r="B30" s="55"/>
      <c r="C30" s="55"/>
      <c r="D30" s="55"/>
      <c r="E30" s="56" t="s">
        <v>54</v>
      </c>
      <c r="F30" s="51"/>
      <c r="G30" s="51"/>
      <c r="H30" s="57">
        <v>0.09</v>
      </c>
      <c r="I30" s="58"/>
      <c r="J30" s="59"/>
      <c r="K30" s="60"/>
      <c r="L30" s="59"/>
      <c r="M30" s="61"/>
      <c r="N30" s="61"/>
      <c r="O30" s="63"/>
      <c r="P30" s="63"/>
      <c r="R30" s="27"/>
    </row>
    <row r="31" spans="1:37" ht="46.5">
      <c r="A31" s="28" t="s">
        <v>36</v>
      </c>
      <c r="B31" s="28" t="s">
        <v>37</v>
      </c>
      <c r="C31" s="28" t="s">
        <v>38</v>
      </c>
      <c r="D31" s="29" t="str">
        <f t="shared" ref="D31:H31" si="19">D18</f>
        <v>Spare Capacity in %</v>
      </c>
      <c r="E31" s="29" t="str">
        <f t="shared" si="19"/>
        <v>Process Step</v>
      </c>
      <c r="F31" s="29" t="s">
        <v>41</v>
      </c>
      <c r="G31" s="29" t="s">
        <v>42</v>
      </c>
      <c r="H31" s="29" t="str">
        <f t="shared" si="19"/>
        <v>Avg. Weekly Demand</v>
      </c>
      <c r="I31" s="31" t="s">
        <v>44</v>
      </c>
      <c r="J31" s="31" t="s">
        <v>45</v>
      </c>
      <c r="K31" s="31" t="s">
        <v>6</v>
      </c>
      <c r="L31" s="31" t="s">
        <v>46</v>
      </c>
      <c r="M31" s="29" t="str">
        <f t="shared" ref="M31:O31" si="20">M18</f>
        <v>Avg. Weekly Output</v>
      </c>
      <c r="N31" s="29" t="str">
        <f t="shared" si="20"/>
        <v>Daily Output</v>
      </c>
      <c r="O31" s="29" t="str">
        <f t="shared" si="20"/>
        <v>Daily Output per Machine or FTE</v>
      </c>
      <c r="P31" s="31" t="s">
        <v>53</v>
      </c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</row>
    <row r="32" spans="1:37" ht="15.5">
      <c r="A32" s="35">
        <f t="shared" ref="A32:A40" si="21">IF((($H32)/$M32)&lt;=F32,ROUND(($H32)/$M32*100,0),0)</f>
        <v>78</v>
      </c>
      <c r="B32" s="35">
        <f t="shared" ref="B32:B40" si="22">IF((A32+C32)&gt;0,0,ROUND(($H32)/$M32*100,0))</f>
        <v>0</v>
      </c>
      <c r="C32" s="35">
        <f t="shared" ref="C32:C40" si="23">IF((($H32)/$M32)&gt;G32,ROUND(($H32)/$M32*100,0),0)</f>
        <v>0</v>
      </c>
      <c r="D32" s="35">
        <f t="shared" ref="D32:D40" si="24">100-A32-C32-B32</f>
        <v>22</v>
      </c>
      <c r="E32" s="64" t="str">
        <f>E19</f>
        <v>Process Step 1</v>
      </c>
      <c r="F32" s="65">
        <f>F19</f>
        <v>0.8</v>
      </c>
      <c r="G32" s="65">
        <f t="shared" ref="G32:G40" si="25">G19</f>
        <v>0.9</v>
      </c>
      <c r="H32" s="66">
        <f>H19*(1+H$30)+$I$30</f>
        <v>13663.150000000003</v>
      </c>
      <c r="I32" s="40">
        <v>5</v>
      </c>
      <c r="J32" s="40">
        <v>13</v>
      </c>
      <c r="K32" s="10" t="str">
        <f>IF(K19&gt;0,K19,"")</f>
        <v>FTE</v>
      </c>
      <c r="L32" s="36" t="s">
        <v>72</v>
      </c>
      <c r="M32" s="10">
        <f t="shared" ref="M32:M40" si="26">O32*I32*J32</f>
        <v>17582.759999999998</v>
      </c>
      <c r="N32" s="66">
        <f t="shared" ref="N32:N40" si="27">O32*J32</f>
        <v>3516.5520000000001</v>
      </c>
      <c r="O32" s="66">
        <f t="shared" ref="O32:O40" si="28">O19*(1+P32)</f>
        <v>270.50400000000002</v>
      </c>
      <c r="P32" s="37">
        <v>0.02</v>
      </c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</row>
    <row r="33" spans="1:37" ht="15.5">
      <c r="A33" s="35">
        <f t="shared" si="21"/>
        <v>73</v>
      </c>
      <c r="B33" s="35">
        <f t="shared" si="22"/>
        <v>0</v>
      </c>
      <c r="C33" s="35">
        <f t="shared" si="23"/>
        <v>0</v>
      </c>
      <c r="D33" s="35">
        <f t="shared" si="24"/>
        <v>27</v>
      </c>
      <c r="E33" s="64" t="str">
        <f t="shared" ref="E33:F40" si="29">E20</f>
        <v>Process Step 2</v>
      </c>
      <c r="F33" s="65">
        <f t="shared" si="29"/>
        <v>0.8</v>
      </c>
      <c r="G33" s="65">
        <f t="shared" si="25"/>
        <v>0.9</v>
      </c>
      <c r="H33" s="66">
        <f t="shared" ref="H33:H40" si="30">H20*(1+H$30)+$I$30</f>
        <v>13663.150000000003</v>
      </c>
      <c r="I33" s="40">
        <v>6</v>
      </c>
      <c r="J33" s="40">
        <v>6</v>
      </c>
      <c r="K33" s="10" t="str">
        <f t="shared" ref="K33:K40" si="31">IF(K20&gt;0,K20,"")</f>
        <v>M</v>
      </c>
      <c r="L33" s="36" t="s">
        <v>73</v>
      </c>
      <c r="M33" s="10">
        <f t="shared" si="26"/>
        <v>18727.2</v>
      </c>
      <c r="N33" s="66">
        <f t="shared" si="27"/>
        <v>3121.2000000000003</v>
      </c>
      <c r="O33" s="66">
        <f t="shared" si="28"/>
        <v>520.20000000000005</v>
      </c>
      <c r="P33" s="37">
        <v>0.02</v>
      </c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</row>
    <row r="34" spans="1:37" ht="15.5">
      <c r="A34" s="35">
        <f t="shared" si="21"/>
        <v>66</v>
      </c>
      <c r="B34" s="35">
        <f t="shared" si="22"/>
        <v>0</v>
      </c>
      <c r="C34" s="35">
        <f t="shared" si="23"/>
        <v>0</v>
      </c>
      <c r="D34" s="35">
        <f t="shared" si="24"/>
        <v>34</v>
      </c>
      <c r="E34" s="64" t="str">
        <f t="shared" si="29"/>
        <v>Process Step 3</v>
      </c>
      <c r="F34" s="65">
        <f t="shared" si="29"/>
        <v>0.8</v>
      </c>
      <c r="G34" s="65">
        <f t="shared" si="25"/>
        <v>0.9</v>
      </c>
      <c r="H34" s="66">
        <f t="shared" si="30"/>
        <v>13663.150000000003</v>
      </c>
      <c r="I34" s="40">
        <v>5</v>
      </c>
      <c r="J34" s="40">
        <v>4</v>
      </c>
      <c r="K34" s="10" t="str">
        <f t="shared" si="31"/>
        <v>M</v>
      </c>
      <c r="L34" s="36"/>
      <c r="M34" s="10">
        <f t="shared" si="26"/>
        <v>20808</v>
      </c>
      <c r="N34" s="66">
        <f t="shared" si="27"/>
        <v>4161.6000000000004</v>
      </c>
      <c r="O34" s="66">
        <f t="shared" si="28"/>
        <v>1040.4000000000001</v>
      </c>
      <c r="P34" s="37">
        <v>0.02</v>
      </c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</row>
    <row r="35" spans="1:37" ht="15.5">
      <c r="A35" s="35">
        <f t="shared" si="21"/>
        <v>0</v>
      </c>
      <c r="B35" s="35">
        <f t="shared" si="22"/>
        <v>82</v>
      </c>
      <c r="C35" s="35">
        <f t="shared" si="23"/>
        <v>0</v>
      </c>
      <c r="D35" s="35">
        <f t="shared" si="24"/>
        <v>18</v>
      </c>
      <c r="E35" s="64" t="str">
        <f t="shared" si="29"/>
        <v>Process Step 4</v>
      </c>
      <c r="F35" s="65">
        <f t="shared" si="29"/>
        <v>0.8</v>
      </c>
      <c r="G35" s="65">
        <f t="shared" si="25"/>
        <v>0.9</v>
      </c>
      <c r="H35" s="66">
        <f t="shared" si="30"/>
        <v>13663.150000000003</v>
      </c>
      <c r="I35" s="40">
        <v>5</v>
      </c>
      <c r="J35" s="40">
        <v>4</v>
      </c>
      <c r="K35" s="10" t="str">
        <f t="shared" si="31"/>
        <v>FTE</v>
      </c>
      <c r="L35" s="36"/>
      <c r="M35" s="10">
        <f t="shared" si="26"/>
        <v>16646.400000000001</v>
      </c>
      <c r="N35" s="66">
        <f t="shared" si="27"/>
        <v>3329.28</v>
      </c>
      <c r="O35" s="66">
        <f t="shared" si="28"/>
        <v>832.32</v>
      </c>
      <c r="P35" s="37">
        <v>0.02</v>
      </c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</row>
    <row r="36" spans="1:37" ht="15.5">
      <c r="A36" s="35">
        <f t="shared" si="21"/>
        <v>73</v>
      </c>
      <c r="B36" s="35">
        <f t="shared" si="22"/>
        <v>0</v>
      </c>
      <c r="C36" s="35">
        <f t="shared" si="23"/>
        <v>0</v>
      </c>
      <c r="D36" s="35">
        <f t="shared" si="24"/>
        <v>27</v>
      </c>
      <c r="E36" s="64" t="str">
        <f t="shared" si="29"/>
        <v>Process Step 5</v>
      </c>
      <c r="F36" s="65">
        <f t="shared" si="29"/>
        <v>0.8</v>
      </c>
      <c r="G36" s="65">
        <f t="shared" si="25"/>
        <v>0.9</v>
      </c>
      <c r="H36" s="66">
        <f t="shared" si="30"/>
        <v>13663.150000000003</v>
      </c>
      <c r="I36" s="40">
        <v>5</v>
      </c>
      <c r="J36" s="40">
        <v>4</v>
      </c>
      <c r="K36" s="10" t="str">
        <f t="shared" si="31"/>
        <v>M</v>
      </c>
      <c r="L36" s="36"/>
      <c r="M36" s="10">
        <f t="shared" si="26"/>
        <v>18727.2</v>
      </c>
      <c r="N36" s="66">
        <f t="shared" si="27"/>
        <v>3745.44</v>
      </c>
      <c r="O36" s="66">
        <f t="shared" si="28"/>
        <v>936.36</v>
      </c>
      <c r="P36" s="37">
        <v>0.02</v>
      </c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</row>
    <row r="37" spans="1:37" ht="15.5">
      <c r="A37" s="35">
        <f t="shared" si="21"/>
        <v>80</v>
      </c>
      <c r="B37" s="35">
        <f t="shared" si="22"/>
        <v>0</v>
      </c>
      <c r="C37" s="35">
        <f t="shared" si="23"/>
        <v>0</v>
      </c>
      <c r="D37" s="35">
        <f t="shared" si="24"/>
        <v>20</v>
      </c>
      <c r="E37" s="64" t="str">
        <f t="shared" si="29"/>
        <v>Process Step 6</v>
      </c>
      <c r="F37" s="65">
        <f t="shared" si="29"/>
        <v>0.8</v>
      </c>
      <c r="G37" s="65">
        <f t="shared" si="25"/>
        <v>0.9</v>
      </c>
      <c r="H37" s="66">
        <f t="shared" si="30"/>
        <v>13663.150000000003</v>
      </c>
      <c r="I37" s="40">
        <v>5</v>
      </c>
      <c r="J37" s="40">
        <v>6</v>
      </c>
      <c r="K37" s="10" t="str">
        <f t="shared" si="31"/>
        <v>FTE</v>
      </c>
      <c r="L37" s="36"/>
      <c r="M37" s="10">
        <f t="shared" si="26"/>
        <v>17166.600000000002</v>
      </c>
      <c r="N37" s="66">
        <f t="shared" si="27"/>
        <v>3433.32</v>
      </c>
      <c r="O37" s="66">
        <f t="shared" si="28"/>
        <v>572.22</v>
      </c>
      <c r="P37" s="37">
        <v>0.02</v>
      </c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</row>
    <row r="38" spans="1:37" ht="15.5">
      <c r="A38" s="35" t="e">
        <f t="shared" si="21"/>
        <v>#DIV/0!</v>
      </c>
      <c r="B38" s="35" t="e">
        <f t="shared" si="22"/>
        <v>#DIV/0!</v>
      </c>
      <c r="C38" s="35" t="e">
        <f t="shared" si="23"/>
        <v>#DIV/0!</v>
      </c>
      <c r="D38" s="35" t="e">
        <f t="shared" si="24"/>
        <v>#DIV/0!</v>
      </c>
      <c r="E38" s="64">
        <f t="shared" si="29"/>
        <v>0</v>
      </c>
      <c r="F38" s="65">
        <f t="shared" si="29"/>
        <v>0</v>
      </c>
      <c r="G38" s="65">
        <f t="shared" si="25"/>
        <v>0</v>
      </c>
      <c r="H38" s="66">
        <f t="shared" si="30"/>
        <v>0</v>
      </c>
      <c r="I38" s="40"/>
      <c r="J38" s="40"/>
      <c r="K38" s="10" t="str">
        <f t="shared" si="31"/>
        <v/>
      </c>
      <c r="L38" s="36"/>
      <c r="M38" s="10">
        <f t="shared" si="26"/>
        <v>0</v>
      </c>
      <c r="N38" s="66">
        <f t="shared" si="27"/>
        <v>0</v>
      </c>
      <c r="O38" s="66">
        <f t="shared" si="28"/>
        <v>0</v>
      </c>
      <c r="P38" s="37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</row>
    <row r="39" spans="1:37" ht="15.5">
      <c r="A39" s="35" t="e">
        <f t="shared" si="21"/>
        <v>#DIV/0!</v>
      </c>
      <c r="B39" s="35" t="e">
        <f t="shared" si="22"/>
        <v>#DIV/0!</v>
      </c>
      <c r="C39" s="35" t="e">
        <f t="shared" si="23"/>
        <v>#DIV/0!</v>
      </c>
      <c r="D39" s="35" t="e">
        <f t="shared" si="24"/>
        <v>#DIV/0!</v>
      </c>
      <c r="E39" s="64">
        <f t="shared" si="29"/>
        <v>0</v>
      </c>
      <c r="F39" s="65">
        <f t="shared" si="29"/>
        <v>0</v>
      </c>
      <c r="G39" s="65">
        <f t="shared" si="25"/>
        <v>0</v>
      </c>
      <c r="H39" s="66">
        <f t="shared" si="30"/>
        <v>0</v>
      </c>
      <c r="I39" s="40"/>
      <c r="J39" s="40"/>
      <c r="K39" s="10" t="str">
        <f t="shared" si="31"/>
        <v/>
      </c>
      <c r="L39" s="36"/>
      <c r="M39" s="10">
        <f t="shared" si="26"/>
        <v>0</v>
      </c>
      <c r="N39" s="66">
        <f t="shared" si="27"/>
        <v>0</v>
      </c>
      <c r="O39" s="66">
        <f t="shared" si="28"/>
        <v>0</v>
      </c>
      <c r="P39" s="37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</row>
    <row r="40" spans="1:37" ht="15.5">
      <c r="A40" s="35" t="e">
        <f t="shared" si="21"/>
        <v>#DIV/0!</v>
      </c>
      <c r="B40" s="35" t="e">
        <f t="shared" si="22"/>
        <v>#DIV/0!</v>
      </c>
      <c r="C40" s="35" t="e">
        <f t="shared" si="23"/>
        <v>#DIV/0!</v>
      </c>
      <c r="D40" s="35" t="e">
        <f t="shared" si="24"/>
        <v>#DIV/0!</v>
      </c>
      <c r="E40" s="64">
        <f t="shared" si="29"/>
        <v>0</v>
      </c>
      <c r="F40" s="65">
        <f t="shared" si="29"/>
        <v>0</v>
      </c>
      <c r="G40" s="65">
        <f t="shared" si="25"/>
        <v>0</v>
      </c>
      <c r="H40" s="66">
        <f t="shared" si="30"/>
        <v>0</v>
      </c>
      <c r="I40" s="40"/>
      <c r="J40" s="40"/>
      <c r="K40" s="10" t="str">
        <f t="shared" si="31"/>
        <v/>
      </c>
      <c r="L40" s="36"/>
      <c r="M40" s="10">
        <f t="shared" si="26"/>
        <v>0</v>
      </c>
      <c r="N40" s="66">
        <f t="shared" si="27"/>
        <v>0</v>
      </c>
      <c r="O40" s="66">
        <f t="shared" si="28"/>
        <v>0</v>
      </c>
      <c r="P40" s="37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</row>
    <row r="41" spans="1:37">
      <c r="A41" s="45"/>
      <c r="B41" s="45"/>
      <c r="C41" s="45"/>
      <c r="D41" s="45"/>
      <c r="E41" s="69"/>
      <c r="F41" s="48"/>
      <c r="G41" s="48"/>
      <c r="H41" s="70"/>
      <c r="I41" s="71"/>
      <c r="J41" s="52"/>
      <c r="K41" s="53"/>
      <c r="L41" s="52"/>
      <c r="M41" s="72"/>
      <c r="N41" s="73"/>
      <c r="O41" s="74"/>
      <c r="P41" s="74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</row>
    <row r="42" spans="1:37" ht="15.5">
      <c r="A42" s="48"/>
      <c r="B42" s="48"/>
      <c r="C42" s="48"/>
      <c r="D42" s="48"/>
      <c r="E42" s="69"/>
      <c r="F42" s="48"/>
      <c r="G42" s="48"/>
      <c r="H42" s="51" t="s">
        <v>50</v>
      </c>
      <c r="I42" s="51" t="s">
        <v>51</v>
      </c>
      <c r="J42" s="52"/>
      <c r="K42" s="53"/>
      <c r="L42" s="52"/>
      <c r="M42" s="48"/>
      <c r="N42" s="48"/>
      <c r="O42" s="15"/>
      <c r="P42" s="15"/>
    </row>
    <row r="43" spans="1:37" ht="32">
      <c r="A43" s="54">
        <f>A30+1</f>
        <v>2024</v>
      </c>
      <c r="B43" s="55"/>
      <c r="C43" s="55"/>
      <c r="D43" s="55"/>
      <c r="E43" s="56" t="s">
        <v>55</v>
      </c>
      <c r="F43" s="51"/>
      <c r="G43" s="51"/>
      <c r="H43" s="57">
        <v>0.08</v>
      </c>
      <c r="I43" s="58"/>
      <c r="J43" s="59"/>
      <c r="K43" s="60"/>
      <c r="L43" s="59"/>
      <c r="M43" s="61"/>
      <c r="N43" s="61"/>
      <c r="O43" s="63"/>
      <c r="P43" s="63"/>
      <c r="R43" s="27"/>
    </row>
    <row r="44" spans="1:37" ht="46.5">
      <c r="A44" s="28" t="s">
        <v>36</v>
      </c>
      <c r="B44" s="28" t="s">
        <v>37</v>
      </c>
      <c r="C44" s="28" t="s">
        <v>38</v>
      </c>
      <c r="D44" s="29" t="str">
        <f t="shared" ref="D44:H44" si="32">D31</f>
        <v>Spare Capacity in %</v>
      </c>
      <c r="E44" s="29" t="str">
        <f t="shared" si="32"/>
        <v>Process Step</v>
      </c>
      <c r="F44" s="29" t="s">
        <v>41</v>
      </c>
      <c r="G44" s="29" t="s">
        <v>42</v>
      </c>
      <c r="H44" s="29" t="str">
        <f t="shared" si="32"/>
        <v>Avg. Weekly Demand</v>
      </c>
      <c r="I44" s="31" t="s">
        <v>44</v>
      </c>
      <c r="J44" s="31" t="s">
        <v>45</v>
      </c>
      <c r="K44" s="31" t="s">
        <v>6</v>
      </c>
      <c r="L44" s="31" t="s">
        <v>46</v>
      </c>
      <c r="M44" s="29" t="str">
        <f t="shared" ref="M44:O44" si="33">M31</f>
        <v>Avg. Weekly Output</v>
      </c>
      <c r="N44" s="29" t="str">
        <f t="shared" si="33"/>
        <v>Daily Output</v>
      </c>
      <c r="O44" s="29" t="str">
        <f t="shared" si="33"/>
        <v>Daily Output per Machine or FTE</v>
      </c>
      <c r="P44" s="31" t="s">
        <v>53</v>
      </c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</row>
    <row r="45" spans="1:37" ht="15.5">
      <c r="A45" s="35">
        <f t="shared" ref="A45:A53" si="34">IF((($H45)/$M45)&lt;=F45,ROUND(($H45)/$M45*100,0),0)</f>
        <v>0</v>
      </c>
      <c r="B45" s="35">
        <f t="shared" ref="B45:B53" si="35">IF((A45+C45)&gt;0,0,ROUND(($H45)/$M45*100,0))</f>
        <v>82</v>
      </c>
      <c r="C45" s="35">
        <f t="shared" ref="C45:C53" si="36">IF((($H45)/$M45)&gt;G45,ROUND(($H45)/$M45*100,0),0)</f>
        <v>0</v>
      </c>
      <c r="D45" s="35">
        <f>100-A45-C45-B45</f>
        <v>18</v>
      </c>
      <c r="E45" s="64" t="str">
        <f>E32</f>
        <v>Process Step 1</v>
      </c>
      <c r="F45" s="65">
        <f>F32</f>
        <v>0.8</v>
      </c>
      <c r="G45" s="65">
        <f t="shared" ref="G45:G53" si="37">G32</f>
        <v>0.9</v>
      </c>
      <c r="H45" s="66">
        <f>H32*(1+H$43)+$I$43</f>
        <v>14756.202000000005</v>
      </c>
      <c r="I45" s="40">
        <v>5</v>
      </c>
      <c r="J45" s="40">
        <v>13</v>
      </c>
      <c r="K45" s="10" t="str">
        <f>IF(K32&gt;0,K32,"")</f>
        <v>FTE</v>
      </c>
      <c r="L45" s="36"/>
      <c r="M45" s="10">
        <f t="shared" ref="M45:M53" si="38">O45*I45*J45</f>
        <v>17934.415199999999</v>
      </c>
      <c r="N45" s="66">
        <f t="shared" ref="N45:N53" si="39">O45*J45</f>
        <v>3586.8830400000002</v>
      </c>
      <c r="O45" s="66">
        <f t="shared" ref="O45:O53" si="40">O32*(1+P45)</f>
        <v>275.91408000000001</v>
      </c>
      <c r="P45" s="37">
        <v>0.02</v>
      </c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</row>
    <row r="46" spans="1:37" ht="15.5">
      <c r="A46" s="35">
        <f t="shared" si="34"/>
        <v>79</v>
      </c>
      <c r="B46" s="35">
        <f t="shared" si="35"/>
        <v>0</v>
      </c>
      <c r="C46" s="35">
        <f t="shared" si="36"/>
        <v>0</v>
      </c>
      <c r="D46" s="35">
        <f>100-A46-C46-B46</f>
        <v>21</v>
      </c>
      <c r="E46" s="64" t="str">
        <f t="shared" ref="E46:F53" si="41">E33</f>
        <v>Process Step 2</v>
      </c>
      <c r="F46" s="65">
        <f t="shared" si="41"/>
        <v>0.8</v>
      </c>
      <c r="G46" s="65">
        <f t="shared" si="37"/>
        <v>0.9</v>
      </c>
      <c r="H46" s="66">
        <f t="shared" ref="H46:H53" si="42">H33*(1+H$43)+$I$43</f>
        <v>14756.202000000005</v>
      </c>
      <c r="I46" s="40">
        <v>5</v>
      </c>
      <c r="J46" s="40">
        <v>7</v>
      </c>
      <c r="K46" s="10" t="str">
        <f t="shared" ref="K46:K53" si="43">IF(K33&gt;0,K33,"")</f>
        <v>M</v>
      </c>
      <c r="L46" s="36" t="s">
        <v>71</v>
      </c>
      <c r="M46" s="10">
        <f t="shared" si="38"/>
        <v>18571.140000000003</v>
      </c>
      <c r="N46" s="66">
        <f t="shared" si="39"/>
        <v>3714.2280000000001</v>
      </c>
      <c r="O46" s="66">
        <f t="shared" si="40"/>
        <v>530.60400000000004</v>
      </c>
      <c r="P46" s="37">
        <v>0.02</v>
      </c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</row>
    <row r="47" spans="1:37" ht="15.5">
      <c r="A47" s="35">
        <f t="shared" si="34"/>
        <v>70</v>
      </c>
      <c r="B47" s="35">
        <f t="shared" si="35"/>
        <v>0</v>
      </c>
      <c r="C47" s="35">
        <f t="shared" si="36"/>
        <v>0</v>
      </c>
      <c r="D47" s="35">
        <f t="shared" ref="D47:D53" si="44">100-A47-C47-B47</f>
        <v>30</v>
      </c>
      <c r="E47" s="64" t="str">
        <f t="shared" si="41"/>
        <v>Process Step 3</v>
      </c>
      <c r="F47" s="65">
        <f t="shared" si="41"/>
        <v>0.8</v>
      </c>
      <c r="G47" s="65">
        <f t="shared" si="37"/>
        <v>0.9</v>
      </c>
      <c r="H47" s="66">
        <f t="shared" si="42"/>
        <v>14756.202000000005</v>
      </c>
      <c r="I47" s="40">
        <v>5</v>
      </c>
      <c r="J47" s="40">
        <v>4</v>
      </c>
      <c r="K47" s="10" t="str">
        <f t="shared" si="43"/>
        <v>M</v>
      </c>
      <c r="L47" s="36"/>
      <c r="M47" s="10">
        <f t="shared" si="38"/>
        <v>21224.160000000003</v>
      </c>
      <c r="N47" s="66">
        <f t="shared" si="39"/>
        <v>4244.8320000000003</v>
      </c>
      <c r="O47" s="66">
        <f t="shared" si="40"/>
        <v>1061.2080000000001</v>
      </c>
      <c r="P47" s="37">
        <v>0.02</v>
      </c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</row>
    <row r="48" spans="1:37" ht="15.5">
      <c r="A48" s="35">
        <f t="shared" si="34"/>
        <v>70</v>
      </c>
      <c r="B48" s="35">
        <f t="shared" si="35"/>
        <v>0</v>
      </c>
      <c r="C48" s="35">
        <f t="shared" si="36"/>
        <v>0</v>
      </c>
      <c r="D48" s="35">
        <f t="shared" si="44"/>
        <v>30</v>
      </c>
      <c r="E48" s="64" t="str">
        <f t="shared" si="41"/>
        <v>Process Step 4</v>
      </c>
      <c r="F48" s="65">
        <f t="shared" si="41"/>
        <v>0.8</v>
      </c>
      <c r="G48" s="65">
        <f t="shared" si="37"/>
        <v>0.9</v>
      </c>
      <c r="H48" s="66">
        <f t="shared" si="42"/>
        <v>14756.202000000005</v>
      </c>
      <c r="I48" s="40">
        <v>5</v>
      </c>
      <c r="J48" s="40">
        <v>5</v>
      </c>
      <c r="K48" s="10" t="str">
        <f t="shared" si="43"/>
        <v>FTE</v>
      </c>
      <c r="L48" s="36" t="s">
        <v>74</v>
      </c>
      <c r="M48" s="10">
        <f t="shared" si="38"/>
        <v>21224.160000000003</v>
      </c>
      <c r="N48" s="66">
        <f t="shared" si="39"/>
        <v>4244.8320000000003</v>
      </c>
      <c r="O48" s="66">
        <f t="shared" si="40"/>
        <v>848.96640000000002</v>
      </c>
      <c r="P48" s="37">
        <v>0.02</v>
      </c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</row>
    <row r="49" spans="1:37" ht="15.5">
      <c r="A49" s="35">
        <f t="shared" si="34"/>
        <v>77</v>
      </c>
      <c r="B49" s="35">
        <f t="shared" si="35"/>
        <v>0</v>
      </c>
      <c r="C49" s="35">
        <f t="shared" si="36"/>
        <v>0</v>
      </c>
      <c r="D49" s="35">
        <f t="shared" si="44"/>
        <v>23</v>
      </c>
      <c r="E49" s="64" t="str">
        <f t="shared" si="41"/>
        <v>Process Step 5</v>
      </c>
      <c r="F49" s="65">
        <f t="shared" si="41"/>
        <v>0.8</v>
      </c>
      <c r="G49" s="65">
        <f t="shared" si="37"/>
        <v>0.9</v>
      </c>
      <c r="H49" s="66">
        <f t="shared" si="42"/>
        <v>14756.202000000005</v>
      </c>
      <c r="I49" s="40">
        <v>5</v>
      </c>
      <c r="J49" s="40">
        <v>4</v>
      </c>
      <c r="K49" s="10" t="str">
        <f t="shared" si="43"/>
        <v>M</v>
      </c>
      <c r="L49" s="36"/>
      <c r="M49" s="10">
        <f t="shared" si="38"/>
        <v>19101.744000000002</v>
      </c>
      <c r="N49" s="66">
        <f t="shared" si="39"/>
        <v>3820.3488000000002</v>
      </c>
      <c r="O49" s="66">
        <f t="shared" si="40"/>
        <v>955.08720000000005</v>
      </c>
      <c r="P49" s="37">
        <v>0.02</v>
      </c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</row>
    <row r="50" spans="1:37" ht="15.5">
      <c r="A50" s="35">
        <f t="shared" si="34"/>
        <v>0</v>
      </c>
      <c r="B50" s="35">
        <f t="shared" si="35"/>
        <v>84</v>
      </c>
      <c r="C50" s="35">
        <f t="shared" si="36"/>
        <v>0</v>
      </c>
      <c r="D50" s="35">
        <f t="shared" si="44"/>
        <v>16</v>
      </c>
      <c r="E50" s="64" t="str">
        <f t="shared" si="41"/>
        <v>Process Step 6</v>
      </c>
      <c r="F50" s="65">
        <f t="shared" si="41"/>
        <v>0.8</v>
      </c>
      <c r="G50" s="65">
        <f t="shared" si="37"/>
        <v>0.9</v>
      </c>
      <c r="H50" s="66">
        <f t="shared" si="42"/>
        <v>14756.202000000005</v>
      </c>
      <c r="I50" s="40">
        <v>5</v>
      </c>
      <c r="J50" s="40">
        <v>6</v>
      </c>
      <c r="K50" s="10" t="str">
        <f t="shared" si="43"/>
        <v>FTE</v>
      </c>
      <c r="L50" s="36"/>
      <c r="M50" s="10">
        <f t="shared" si="38"/>
        <v>17509.932000000001</v>
      </c>
      <c r="N50" s="66">
        <f t="shared" si="39"/>
        <v>3501.9863999999998</v>
      </c>
      <c r="O50" s="66">
        <f t="shared" si="40"/>
        <v>583.6644</v>
      </c>
      <c r="P50" s="37">
        <v>0.02</v>
      </c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</row>
    <row r="51" spans="1:37" ht="15.5">
      <c r="A51" s="35" t="e">
        <f t="shared" si="34"/>
        <v>#DIV/0!</v>
      </c>
      <c r="B51" s="35" t="e">
        <f t="shared" si="35"/>
        <v>#DIV/0!</v>
      </c>
      <c r="C51" s="35" t="e">
        <f t="shared" si="36"/>
        <v>#DIV/0!</v>
      </c>
      <c r="D51" s="35" t="e">
        <f t="shared" si="44"/>
        <v>#DIV/0!</v>
      </c>
      <c r="E51" s="64">
        <f t="shared" si="41"/>
        <v>0</v>
      </c>
      <c r="F51" s="65">
        <f t="shared" si="41"/>
        <v>0</v>
      </c>
      <c r="G51" s="65">
        <f t="shared" si="37"/>
        <v>0</v>
      </c>
      <c r="H51" s="66">
        <f t="shared" si="42"/>
        <v>0</v>
      </c>
      <c r="I51" s="40"/>
      <c r="J51" s="40"/>
      <c r="K51" s="10" t="str">
        <f t="shared" si="43"/>
        <v/>
      </c>
      <c r="L51" s="36"/>
      <c r="M51" s="10">
        <f t="shared" si="38"/>
        <v>0</v>
      </c>
      <c r="N51" s="66">
        <f t="shared" si="39"/>
        <v>0</v>
      </c>
      <c r="O51" s="66">
        <f t="shared" si="40"/>
        <v>0</v>
      </c>
      <c r="P51" s="37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</row>
    <row r="52" spans="1:37" ht="15.5">
      <c r="A52" s="35" t="e">
        <f t="shared" si="34"/>
        <v>#DIV/0!</v>
      </c>
      <c r="B52" s="35" t="e">
        <f t="shared" si="35"/>
        <v>#DIV/0!</v>
      </c>
      <c r="C52" s="35" t="e">
        <f t="shared" si="36"/>
        <v>#DIV/0!</v>
      </c>
      <c r="D52" s="35" t="e">
        <f t="shared" si="44"/>
        <v>#DIV/0!</v>
      </c>
      <c r="E52" s="64">
        <f t="shared" si="41"/>
        <v>0</v>
      </c>
      <c r="F52" s="65">
        <f t="shared" si="41"/>
        <v>0</v>
      </c>
      <c r="G52" s="65">
        <f t="shared" si="37"/>
        <v>0</v>
      </c>
      <c r="H52" s="66">
        <f t="shared" si="42"/>
        <v>0</v>
      </c>
      <c r="I52" s="40"/>
      <c r="J52" s="40"/>
      <c r="K52" s="10" t="str">
        <f t="shared" si="43"/>
        <v/>
      </c>
      <c r="L52" s="36"/>
      <c r="M52" s="10">
        <f t="shared" si="38"/>
        <v>0</v>
      </c>
      <c r="N52" s="66">
        <f t="shared" si="39"/>
        <v>0</v>
      </c>
      <c r="O52" s="66">
        <f t="shared" si="40"/>
        <v>0</v>
      </c>
      <c r="P52" s="37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</row>
    <row r="53" spans="1:37" ht="15.5">
      <c r="A53" s="35" t="e">
        <f t="shared" si="34"/>
        <v>#DIV/0!</v>
      </c>
      <c r="B53" s="35" t="e">
        <f t="shared" si="35"/>
        <v>#DIV/0!</v>
      </c>
      <c r="C53" s="35" t="e">
        <f t="shared" si="36"/>
        <v>#DIV/0!</v>
      </c>
      <c r="D53" s="35" t="e">
        <f t="shared" si="44"/>
        <v>#DIV/0!</v>
      </c>
      <c r="E53" s="64">
        <f t="shared" si="41"/>
        <v>0</v>
      </c>
      <c r="F53" s="65">
        <f t="shared" si="41"/>
        <v>0</v>
      </c>
      <c r="G53" s="65">
        <f t="shared" si="37"/>
        <v>0</v>
      </c>
      <c r="H53" s="66">
        <f t="shared" si="42"/>
        <v>0</v>
      </c>
      <c r="I53" s="40"/>
      <c r="J53" s="40"/>
      <c r="K53" s="10" t="str">
        <f t="shared" si="43"/>
        <v/>
      </c>
      <c r="L53" s="36"/>
      <c r="M53" s="10">
        <f t="shared" si="38"/>
        <v>0</v>
      </c>
      <c r="N53" s="66">
        <f t="shared" si="39"/>
        <v>0</v>
      </c>
      <c r="O53" s="66">
        <f t="shared" si="40"/>
        <v>0</v>
      </c>
      <c r="P53" s="37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</row>
    <row r="54" spans="1:37">
      <c r="A54" s="45"/>
      <c r="B54" s="45"/>
      <c r="C54" s="45"/>
      <c r="D54" s="45"/>
      <c r="E54" s="69"/>
      <c r="F54" s="48"/>
      <c r="G54" s="48"/>
      <c r="H54" s="70"/>
      <c r="I54" s="71"/>
      <c r="J54" s="52"/>
      <c r="K54" s="53"/>
      <c r="L54" s="52"/>
      <c r="M54" s="72"/>
      <c r="N54" s="73"/>
      <c r="O54" s="74"/>
      <c r="P54" s="74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</row>
    <row r="55" spans="1:37" ht="15.5">
      <c r="A55" s="15"/>
      <c r="B55" s="15"/>
      <c r="C55" s="15"/>
      <c r="D55" s="15"/>
      <c r="E55" s="69"/>
      <c r="F55" s="48"/>
      <c r="G55" s="48"/>
      <c r="H55" s="51" t="s">
        <v>50</v>
      </c>
      <c r="I55" s="51" t="s">
        <v>51</v>
      </c>
      <c r="J55" s="15"/>
      <c r="K55" s="49"/>
      <c r="L55" s="15"/>
      <c r="M55" s="48"/>
      <c r="N55" s="48"/>
      <c r="O55" s="15"/>
      <c r="P55" s="15"/>
    </row>
    <row r="56" spans="1:37" ht="32">
      <c r="A56" s="54">
        <f>A43+1</f>
        <v>2025</v>
      </c>
      <c r="B56" s="55"/>
      <c r="C56" s="55"/>
      <c r="D56" s="55"/>
      <c r="E56" s="56" t="s">
        <v>56</v>
      </c>
      <c r="F56" s="51"/>
      <c r="G56" s="51"/>
      <c r="H56" s="57"/>
      <c r="I56" s="58"/>
      <c r="J56" s="59"/>
      <c r="K56" s="60"/>
      <c r="L56" s="59"/>
      <c r="M56" s="61"/>
      <c r="N56" s="61"/>
      <c r="O56" s="63"/>
      <c r="P56" s="63"/>
      <c r="R56" s="27"/>
    </row>
    <row r="57" spans="1:37" ht="46.5">
      <c r="A57" s="28" t="s">
        <v>36</v>
      </c>
      <c r="B57" s="28" t="s">
        <v>37</v>
      </c>
      <c r="C57" s="28" t="s">
        <v>38</v>
      </c>
      <c r="D57" s="29" t="str">
        <f t="shared" ref="D57:H57" si="45">D44</f>
        <v>Spare Capacity in %</v>
      </c>
      <c r="E57" s="29" t="str">
        <f t="shared" si="45"/>
        <v>Process Step</v>
      </c>
      <c r="F57" s="29" t="s">
        <v>41</v>
      </c>
      <c r="G57" s="29" t="s">
        <v>42</v>
      </c>
      <c r="H57" s="29" t="str">
        <f t="shared" si="45"/>
        <v>Avg. Weekly Demand</v>
      </c>
      <c r="I57" s="31" t="s">
        <v>44</v>
      </c>
      <c r="J57" s="31" t="s">
        <v>45</v>
      </c>
      <c r="K57" s="31" t="s">
        <v>6</v>
      </c>
      <c r="L57" s="31" t="s">
        <v>46</v>
      </c>
      <c r="M57" s="29" t="str">
        <f t="shared" ref="M57:O57" si="46">M44</f>
        <v>Avg. Weekly Output</v>
      </c>
      <c r="N57" s="29" t="str">
        <f t="shared" si="46"/>
        <v>Daily Output</v>
      </c>
      <c r="O57" s="29" t="str">
        <f t="shared" si="46"/>
        <v>Daily Output per Machine or FTE</v>
      </c>
      <c r="P57" s="31" t="s">
        <v>53</v>
      </c>
    </row>
    <row r="58" spans="1:37" ht="15.5">
      <c r="A58" s="35" t="e">
        <f t="shared" ref="A58:A66" si="47">IF((($H58)/$M58)&lt;=F58,ROUND(($H58)/$M58*100,0),0)</f>
        <v>#DIV/0!</v>
      </c>
      <c r="B58" s="35" t="e">
        <f t="shared" ref="B58:B66" si="48">IF((A58+C58)&gt;0,0,ROUND(($H58)/$M58*100,0))</f>
        <v>#DIV/0!</v>
      </c>
      <c r="C58" s="35" t="e">
        <f t="shared" ref="C58:C66" si="49">IF((($H58)/$M58)&gt;G58,ROUND(($H58)/$M58*100,0),0)</f>
        <v>#DIV/0!</v>
      </c>
      <c r="D58" s="35" t="e">
        <f t="shared" ref="D58:D66" si="50">100-A58-C58-B58</f>
        <v>#DIV/0!</v>
      </c>
      <c r="E58" s="64" t="str">
        <f>E45</f>
        <v>Process Step 1</v>
      </c>
      <c r="F58" s="65">
        <f>F45</f>
        <v>0.8</v>
      </c>
      <c r="G58" s="65">
        <f t="shared" ref="G58:G66" si="51">G45</f>
        <v>0.9</v>
      </c>
      <c r="H58" s="66">
        <f>H45*(1+H$56)+$I$56</f>
        <v>14756.202000000005</v>
      </c>
      <c r="I58" s="40"/>
      <c r="J58" s="40"/>
      <c r="K58" s="10" t="str">
        <f>IF(K45&gt;0,K45,"")</f>
        <v>FTE</v>
      </c>
      <c r="L58" s="36"/>
      <c r="M58" s="10">
        <f t="shared" ref="M58:M66" si="52">O58*I58*J58</f>
        <v>0</v>
      </c>
      <c r="N58" s="66">
        <f t="shared" ref="N58:N66" si="53">O58*J58</f>
        <v>0</v>
      </c>
      <c r="O58" s="66">
        <f t="shared" ref="O58:O66" si="54">O45*(1+P58)</f>
        <v>275.91408000000001</v>
      </c>
      <c r="P58" s="37"/>
    </row>
    <row r="59" spans="1:37" ht="15.5">
      <c r="A59" s="35" t="e">
        <f t="shared" si="47"/>
        <v>#DIV/0!</v>
      </c>
      <c r="B59" s="35" t="e">
        <f t="shared" si="48"/>
        <v>#DIV/0!</v>
      </c>
      <c r="C59" s="35" t="e">
        <f t="shared" si="49"/>
        <v>#DIV/0!</v>
      </c>
      <c r="D59" s="35" t="e">
        <f t="shared" si="50"/>
        <v>#DIV/0!</v>
      </c>
      <c r="E59" s="64" t="str">
        <f t="shared" ref="E59:F66" si="55">E46</f>
        <v>Process Step 2</v>
      </c>
      <c r="F59" s="65">
        <f t="shared" si="55"/>
        <v>0.8</v>
      </c>
      <c r="G59" s="65">
        <f t="shared" si="51"/>
        <v>0.9</v>
      </c>
      <c r="H59" s="66">
        <f t="shared" ref="H59:H66" si="56">H46*(1+H$56)+$I$56</f>
        <v>14756.202000000005</v>
      </c>
      <c r="I59" s="40"/>
      <c r="J59" s="40"/>
      <c r="K59" s="10" t="str">
        <f t="shared" ref="K59:K66" si="57">IF(K46&gt;0,K46,"")</f>
        <v>M</v>
      </c>
      <c r="L59" s="36"/>
      <c r="M59" s="10">
        <f t="shared" si="52"/>
        <v>0</v>
      </c>
      <c r="N59" s="66">
        <f t="shared" si="53"/>
        <v>0</v>
      </c>
      <c r="O59" s="66">
        <f t="shared" si="54"/>
        <v>530.60400000000004</v>
      </c>
      <c r="P59" s="37"/>
    </row>
    <row r="60" spans="1:37" ht="15.5">
      <c r="A60" s="35" t="e">
        <f t="shared" si="47"/>
        <v>#DIV/0!</v>
      </c>
      <c r="B60" s="35" t="e">
        <f t="shared" si="48"/>
        <v>#DIV/0!</v>
      </c>
      <c r="C60" s="35" t="e">
        <f t="shared" si="49"/>
        <v>#DIV/0!</v>
      </c>
      <c r="D60" s="35" t="e">
        <f t="shared" si="50"/>
        <v>#DIV/0!</v>
      </c>
      <c r="E60" s="64" t="str">
        <f t="shared" si="55"/>
        <v>Process Step 3</v>
      </c>
      <c r="F60" s="65">
        <f t="shared" si="55"/>
        <v>0.8</v>
      </c>
      <c r="G60" s="65">
        <f t="shared" si="51"/>
        <v>0.9</v>
      </c>
      <c r="H60" s="66">
        <f t="shared" si="56"/>
        <v>14756.202000000005</v>
      </c>
      <c r="I60" s="40"/>
      <c r="J60" s="40"/>
      <c r="K60" s="10" t="str">
        <f t="shared" si="57"/>
        <v>M</v>
      </c>
      <c r="L60" s="36"/>
      <c r="M60" s="10">
        <f t="shared" si="52"/>
        <v>0</v>
      </c>
      <c r="N60" s="66">
        <f t="shared" si="53"/>
        <v>0</v>
      </c>
      <c r="O60" s="66">
        <f t="shared" si="54"/>
        <v>1061.2080000000001</v>
      </c>
      <c r="P60" s="37"/>
    </row>
    <row r="61" spans="1:37" ht="15.5">
      <c r="A61" s="35" t="e">
        <f t="shared" si="47"/>
        <v>#DIV/0!</v>
      </c>
      <c r="B61" s="35" t="e">
        <f t="shared" si="48"/>
        <v>#DIV/0!</v>
      </c>
      <c r="C61" s="35" t="e">
        <f t="shared" si="49"/>
        <v>#DIV/0!</v>
      </c>
      <c r="D61" s="35" t="e">
        <f t="shared" si="50"/>
        <v>#DIV/0!</v>
      </c>
      <c r="E61" s="64" t="str">
        <f t="shared" si="55"/>
        <v>Process Step 4</v>
      </c>
      <c r="F61" s="65">
        <f t="shared" si="55"/>
        <v>0.8</v>
      </c>
      <c r="G61" s="65">
        <f t="shared" si="51"/>
        <v>0.9</v>
      </c>
      <c r="H61" s="66">
        <f t="shared" si="56"/>
        <v>14756.202000000005</v>
      </c>
      <c r="I61" s="40"/>
      <c r="J61" s="40"/>
      <c r="K61" s="10" t="str">
        <f t="shared" si="57"/>
        <v>FTE</v>
      </c>
      <c r="L61" s="36"/>
      <c r="M61" s="10">
        <f t="shared" si="52"/>
        <v>0</v>
      </c>
      <c r="N61" s="66">
        <f t="shared" si="53"/>
        <v>0</v>
      </c>
      <c r="O61" s="66">
        <f t="shared" si="54"/>
        <v>848.96640000000002</v>
      </c>
      <c r="P61" s="37"/>
    </row>
    <row r="62" spans="1:37" ht="15.5">
      <c r="A62" s="35" t="e">
        <f t="shared" si="47"/>
        <v>#DIV/0!</v>
      </c>
      <c r="B62" s="35" t="e">
        <f t="shared" si="48"/>
        <v>#DIV/0!</v>
      </c>
      <c r="C62" s="35" t="e">
        <f t="shared" si="49"/>
        <v>#DIV/0!</v>
      </c>
      <c r="D62" s="35" t="e">
        <f t="shared" si="50"/>
        <v>#DIV/0!</v>
      </c>
      <c r="E62" s="64" t="str">
        <f t="shared" si="55"/>
        <v>Process Step 5</v>
      </c>
      <c r="F62" s="65">
        <f t="shared" si="55"/>
        <v>0.8</v>
      </c>
      <c r="G62" s="65">
        <f t="shared" si="51"/>
        <v>0.9</v>
      </c>
      <c r="H62" s="66">
        <f t="shared" si="56"/>
        <v>14756.202000000005</v>
      </c>
      <c r="I62" s="40"/>
      <c r="J62" s="40"/>
      <c r="K62" s="10" t="str">
        <f t="shared" si="57"/>
        <v>M</v>
      </c>
      <c r="L62" s="36"/>
      <c r="M62" s="10">
        <f t="shared" si="52"/>
        <v>0</v>
      </c>
      <c r="N62" s="66">
        <f t="shared" si="53"/>
        <v>0</v>
      </c>
      <c r="O62" s="66">
        <f t="shared" si="54"/>
        <v>955.08720000000005</v>
      </c>
      <c r="P62" s="37"/>
    </row>
    <row r="63" spans="1:37" ht="15.5">
      <c r="A63" s="35" t="e">
        <f t="shared" si="47"/>
        <v>#DIV/0!</v>
      </c>
      <c r="B63" s="35" t="e">
        <f t="shared" si="48"/>
        <v>#DIV/0!</v>
      </c>
      <c r="C63" s="35" t="e">
        <f t="shared" si="49"/>
        <v>#DIV/0!</v>
      </c>
      <c r="D63" s="35" t="e">
        <f t="shared" si="50"/>
        <v>#DIV/0!</v>
      </c>
      <c r="E63" s="64" t="str">
        <f t="shared" si="55"/>
        <v>Process Step 6</v>
      </c>
      <c r="F63" s="65">
        <f t="shared" si="55"/>
        <v>0.8</v>
      </c>
      <c r="G63" s="65">
        <f t="shared" si="51"/>
        <v>0.9</v>
      </c>
      <c r="H63" s="66">
        <f t="shared" si="56"/>
        <v>14756.202000000005</v>
      </c>
      <c r="I63" s="40"/>
      <c r="J63" s="40"/>
      <c r="K63" s="10" t="str">
        <f t="shared" si="57"/>
        <v>FTE</v>
      </c>
      <c r="L63" s="36"/>
      <c r="M63" s="10">
        <f t="shared" si="52"/>
        <v>0</v>
      </c>
      <c r="N63" s="66">
        <f t="shared" si="53"/>
        <v>0</v>
      </c>
      <c r="O63" s="66">
        <f t="shared" si="54"/>
        <v>583.6644</v>
      </c>
      <c r="P63" s="37"/>
    </row>
    <row r="64" spans="1:37" ht="15.5">
      <c r="A64" s="35" t="e">
        <f t="shared" si="47"/>
        <v>#DIV/0!</v>
      </c>
      <c r="B64" s="35" t="e">
        <f t="shared" si="48"/>
        <v>#DIV/0!</v>
      </c>
      <c r="C64" s="35" t="e">
        <f t="shared" si="49"/>
        <v>#DIV/0!</v>
      </c>
      <c r="D64" s="35" t="e">
        <f t="shared" si="50"/>
        <v>#DIV/0!</v>
      </c>
      <c r="E64" s="64">
        <f t="shared" si="55"/>
        <v>0</v>
      </c>
      <c r="F64" s="65">
        <f t="shared" si="55"/>
        <v>0</v>
      </c>
      <c r="G64" s="65">
        <f t="shared" si="51"/>
        <v>0</v>
      </c>
      <c r="H64" s="66">
        <f t="shared" si="56"/>
        <v>0</v>
      </c>
      <c r="I64" s="40"/>
      <c r="J64" s="40"/>
      <c r="K64" s="10" t="str">
        <f t="shared" si="57"/>
        <v/>
      </c>
      <c r="L64" s="36"/>
      <c r="M64" s="10">
        <f t="shared" si="52"/>
        <v>0</v>
      </c>
      <c r="N64" s="66">
        <f t="shared" si="53"/>
        <v>0</v>
      </c>
      <c r="O64" s="66">
        <f t="shared" si="54"/>
        <v>0</v>
      </c>
      <c r="P64" s="37"/>
    </row>
    <row r="65" spans="1:18" ht="15.5">
      <c r="A65" s="35" t="e">
        <f t="shared" si="47"/>
        <v>#DIV/0!</v>
      </c>
      <c r="B65" s="35" t="e">
        <f t="shared" si="48"/>
        <v>#DIV/0!</v>
      </c>
      <c r="C65" s="35" t="e">
        <f t="shared" si="49"/>
        <v>#DIV/0!</v>
      </c>
      <c r="D65" s="35" t="e">
        <f t="shared" si="50"/>
        <v>#DIV/0!</v>
      </c>
      <c r="E65" s="64">
        <f t="shared" si="55"/>
        <v>0</v>
      </c>
      <c r="F65" s="65">
        <f t="shared" si="55"/>
        <v>0</v>
      </c>
      <c r="G65" s="65">
        <f t="shared" si="51"/>
        <v>0</v>
      </c>
      <c r="H65" s="66">
        <f t="shared" si="56"/>
        <v>0</v>
      </c>
      <c r="I65" s="40"/>
      <c r="J65" s="40"/>
      <c r="K65" s="10" t="str">
        <f t="shared" si="57"/>
        <v/>
      </c>
      <c r="L65" s="36"/>
      <c r="M65" s="10">
        <f t="shared" si="52"/>
        <v>0</v>
      </c>
      <c r="N65" s="66">
        <f t="shared" si="53"/>
        <v>0</v>
      </c>
      <c r="O65" s="66">
        <f t="shared" si="54"/>
        <v>0</v>
      </c>
      <c r="P65" s="37"/>
    </row>
    <row r="66" spans="1:18" ht="15.5">
      <c r="A66" s="35" t="e">
        <f t="shared" si="47"/>
        <v>#DIV/0!</v>
      </c>
      <c r="B66" s="35" t="e">
        <f t="shared" si="48"/>
        <v>#DIV/0!</v>
      </c>
      <c r="C66" s="35" t="e">
        <f t="shared" si="49"/>
        <v>#DIV/0!</v>
      </c>
      <c r="D66" s="35" t="e">
        <f t="shared" si="50"/>
        <v>#DIV/0!</v>
      </c>
      <c r="E66" s="64">
        <f t="shared" si="55"/>
        <v>0</v>
      </c>
      <c r="F66" s="65">
        <f t="shared" si="55"/>
        <v>0</v>
      </c>
      <c r="G66" s="65">
        <f t="shared" si="51"/>
        <v>0</v>
      </c>
      <c r="H66" s="66">
        <f t="shared" si="56"/>
        <v>0</v>
      </c>
      <c r="I66" s="40"/>
      <c r="J66" s="40"/>
      <c r="K66" s="10" t="str">
        <f t="shared" si="57"/>
        <v/>
      </c>
      <c r="L66" s="36"/>
      <c r="M66" s="10">
        <f t="shared" si="52"/>
        <v>0</v>
      </c>
      <c r="N66" s="66">
        <f t="shared" si="53"/>
        <v>0</v>
      </c>
      <c r="O66" s="66">
        <f t="shared" si="54"/>
        <v>0</v>
      </c>
      <c r="P66" s="37"/>
    </row>
    <row r="67" spans="1:18">
      <c r="A67" s="15"/>
      <c r="B67" s="15"/>
      <c r="C67" s="15"/>
      <c r="D67" s="15"/>
      <c r="E67" s="69"/>
      <c r="F67" s="48"/>
      <c r="G67" s="48"/>
      <c r="H67" s="15"/>
      <c r="I67" s="26"/>
      <c r="J67" s="15"/>
      <c r="K67" s="49"/>
      <c r="L67" s="15"/>
      <c r="M67" s="48"/>
      <c r="N67" s="48"/>
      <c r="O67" s="15"/>
      <c r="P67" s="15"/>
    </row>
    <row r="68" spans="1:18" ht="15.5">
      <c r="A68" s="15"/>
      <c r="B68" s="15"/>
      <c r="C68" s="15"/>
      <c r="D68" s="15"/>
      <c r="E68" s="69"/>
      <c r="F68" s="48"/>
      <c r="G68" s="48"/>
      <c r="H68" s="51" t="s">
        <v>50</v>
      </c>
      <c r="I68" s="51" t="s">
        <v>51</v>
      </c>
      <c r="J68" s="15"/>
      <c r="K68" s="49"/>
      <c r="L68" s="15"/>
      <c r="M68" s="48"/>
      <c r="N68" s="48"/>
      <c r="O68" s="15"/>
      <c r="P68" s="15"/>
    </row>
    <row r="69" spans="1:18" ht="32">
      <c r="A69" s="54">
        <f>A56+1</f>
        <v>2026</v>
      </c>
      <c r="B69" s="55"/>
      <c r="C69" s="55"/>
      <c r="D69" s="55"/>
      <c r="E69" s="56" t="s">
        <v>57</v>
      </c>
      <c r="F69" s="51"/>
      <c r="G69" s="51"/>
      <c r="H69" s="57"/>
      <c r="I69" s="58"/>
      <c r="J69" s="59"/>
      <c r="K69" s="60"/>
      <c r="L69" s="59"/>
      <c r="M69" s="61"/>
      <c r="N69" s="61"/>
      <c r="O69" s="63"/>
      <c r="P69" s="63"/>
      <c r="R69" s="27"/>
    </row>
    <row r="70" spans="1:18" ht="46.5">
      <c r="A70" s="28" t="s">
        <v>36</v>
      </c>
      <c r="B70" s="28" t="s">
        <v>37</v>
      </c>
      <c r="C70" s="28" t="s">
        <v>38</v>
      </c>
      <c r="D70" s="29" t="str">
        <f t="shared" ref="D70:H70" si="58">D57</f>
        <v>Spare Capacity in %</v>
      </c>
      <c r="E70" s="29" t="str">
        <f t="shared" si="58"/>
        <v>Process Step</v>
      </c>
      <c r="F70" s="29" t="s">
        <v>41</v>
      </c>
      <c r="G70" s="29" t="s">
        <v>42</v>
      </c>
      <c r="H70" s="29" t="str">
        <f t="shared" si="58"/>
        <v>Avg. Weekly Demand</v>
      </c>
      <c r="I70" s="31" t="s">
        <v>44</v>
      </c>
      <c r="J70" s="31" t="s">
        <v>45</v>
      </c>
      <c r="K70" s="31" t="s">
        <v>6</v>
      </c>
      <c r="L70" s="31" t="s">
        <v>46</v>
      </c>
      <c r="M70" s="29" t="str">
        <f t="shared" ref="M70:O70" si="59">M57</f>
        <v>Avg. Weekly Output</v>
      </c>
      <c r="N70" s="29" t="str">
        <f t="shared" si="59"/>
        <v>Daily Output</v>
      </c>
      <c r="O70" s="29" t="str">
        <f t="shared" si="59"/>
        <v>Daily Output per Machine or FTE</v>
      </c>
      <c r="P70" s="31" t="s">
        <v>53</v>
      </c>
    </row>
    <row r="71" spans="1:18" ht="15.5">
      <c r="A71" s="35" t="e">
        <f t="shared" ref="A71:A79" si="60">IF((($H71)/$M71)&lt;=F71,ROUND(($H71)/$M71*100,0),0)</f>
        <v>#DIV/0!</v>
      </c>
      <c r="B71" s="35" t="e">
        <f t="shared" ref="B71:B79" si="61">IF((A71+C71)&gt;0,0,ROUND(($H71)/$M71*100,0))</f>
        <v>#DIV/0!</v>
      </c>
      <c r="C71" s="35" t="e">
        <f t="shared" ref="C71:C79" si="62">IF((($H71)/$M71)&gt;G71,ROUND(($H71)/$M71*100,0),0)</f>
        <v>#DIV/0!</v>
      </c>
      <c r="D71" s="35" t="e">
        <f t="shared" ref="D71:D79" si="63">100-A71-C71-B71</f>
        <v>#DIV/0!</v>
      </c>
      <c r="E71" s="64" t="str">
        <f>E58</f>
        <v>Process Step 1</v>
      </c>
      <c r="F71" s="65">
        <f>F58</f>
        <v>0.8</v>
      </c>
      <c r="G71" s="65">
        <f t="shared" ref="G71:G79" si="64">G58</f>
        <v>0.9</v>
      </c>
      <c r="H71" s="66">
        <f>H58*(1+H$69)+$I$69</f>
        <v>14756.202000000005</v>
      </c>
      <c r="I71" s="40"/>
      <c r="J71" s="40"/>
      <c r="K71" s="10" t="str">
        <f>IF(K58&gt;0,K58,"")</f>
        <v>FTE</v>
      </c>
      <c r="L71" s="36"/>
      <c r="M71" s="10">
        <f t="shared" ref="M71:M79" si="65">O71*I71*J71</f>
        <v>0</v>
      </c>
      <c r="N71" s="66">
        <f t="shared" ref="N71:N79" si="66">O71*J71</f>
        <v>0</v>
      </c>
      <c r="O71" s="66">
        <f t="shared" ref="O71:O79" si="67">O58*(1+P71)</f>
        <v>275.91408000000001</v>
      </c>
      <c r="P71" s="37"/>
    </row>
    <row r="72" spans="1:18" ht="15.5">
      <c r="A72" s="35" t="e">
        <f t="shared" si="60"/>
        <v>#DIV/0!</v>
      </c>
      <c r="B72" s="35" t="e">
        <f t="shared" si="61"/>
        <v>#DIV/0!</v>
      </c>
      <c r="C72" s="35" t="e">
        <f t="shared" si="62"/>
        <v>#DIV/0!</v>
      </c>
      <c r="D72" s="35" t="e">
        <f t="shared" si="63"/>
        <v>#DIV/0!</v>
      </c>
      <c r="E72" s="64" t="str">
        <f t="shared" ref="E72:F79" si="68">E59</f>
        <v>Process Step 2</v>
      </c>
      <c r="F72" s="65">
        <f t="shared" si="68"/>
        <v>0.8</v>
      </c>
      <c r="G72" s="65">
        <f t="shared" si="64"/>
        <v>0.9</v>
      </c>
      <c r="H72" s="66">
        <f t="shared" ref="H72:H79" si="69">H59*(1+H$69)+$I$69</f>
        <v>14756.202000000005</v>
      </c>
      <c r="I72" s="40"/>
      <c r="J72" s="40"/>
      <c r="K72" s="10" t="str">
        <f t="shared" ref="K72:K79" si="70">IF(K59&gt;0,K59,"")</f>
        <v>M</v>
      </c>
      <c r="L72" s="36"/>
      <c r="M72" s="10">
        <f t="shared" si="65"/>
        <v>0</v>
      </c>
      <c r="N72" s="66">
        <f t="shared" si="66"/>
        <v>0</v>
      </c>
      <c r="O72" s="66">
        <f t="shared" si="67"/>
        <v>530.60400000000004</v>
      </c>
      <c r="P72" s="37"/>
    </row>
    <row r="73" spans="1:18" ht="15.5">
      <c r="A73" s="35" t="e">
        <f t="shared" si="60"/>
        <v>#DIV/0!</v>
      </c>
      <c r="B73" s="35" t="e">
        <f t="shared" si="61"/>
        <v>#DIV/0!</v>
      </c>
      <c r="C73" s="35" t="e">
        <f t="shared" si="62"/>
        <v>#DIV/0!</v>
      </c>
      <c r="D73" s="35" t="e">
        <f t="shared" si="63"/>
        <v>#DIV/0!</v>
      </c>
      <c r="E73" s="64" t="str">
        <f t="shared" si="68"/>
        <v>Process Step 3</v>
      </c>
      <c r="F73" s="65">
        <f t="shared" si="68"/>
        <v>0.8</v>
      </c>
      <c r="G73" s="65">
        <f t="shared" si="64"/>
        <v>0.9</v>
      </c>
      <c r="H73" s="66">
        <f t="shared" si="69"/>
        <v>14756.202000000005</v>
      </c>
      <c r="I73" s="40"/>
      <c r="J73" s="40"/>
      <c r="K73" s="10" t="str">
        <f t="shared" si="70"/>
        <v>M</v>
      </c>
      <c r="L73" s="36"/>
      <c r="M73" s="10">
        <f t="shared" si="65"/>
        <v>0</v>
      </c>
      <c r="N73" s="66">
        <f t="shared" si="66"/>
        <v>0</v>
      </c>
      <c r="O73" s="66">
        <f t="shared" si="67"/>
        <v>1061.2080000000001</v>
      </c>
      <c r="P73" s="37"/>
    </row>
    <row r="74" spans="1:18" ht="15.5">
      <c r="A74" s="35" t="e">
        <f t="shared" si="60"/>
        <v>#DIV/0!</v>
      </c>
      <c r="B74" s="35" t="e">
        <f t="shared" si="61"/>
        <v>#DIV/0!</v>
      </c>
      <c r="C74" s="35" t="e">
        <f t="shared" si="62"/>
        <v>#DIV/0!</v>
      </c>
      <c r="D74" s="35" t="e">
        <f t="shared" si="63"/>
        <v>#DIV/0!</v>
      </c>
      <c r="E74" s="64" t="str">
        <f t="shared" si="68"/>
        <v>Process Step 4</v>
      </c>
      <c r="F74" s="65">
        <f t="shared" si="68"/>
        <v>0.8</v>
      </c>
      <c r="G74" s="65">
        <f t="shared" si="64"/>
        <v>0.9</v>
      </c>
      <c r="H74" s="66">
        <f t="shared" si="69"/>
        <v>14756.202000000005</v>
      </c>
      <c r="I74" s="40"/>
      <c r="J74" s="40"/>
      <c r="K74" s="10" t="str">
        <f t="shared" si="70"/>
        <v>FTE</v>
      </c>
      <c r="L74" s="36"/>
      <c r="M74" s="10">
        <f t="shared" si="65"/>
        <v>0</v>
      </c>
      <c r="N74" s="66">
        <f t="shared" si="66"/>
        <v>0</v>
      </c>
      <c r="O74" s="66">
        <f t="shared" si="67"/>
        <v>848.96640000000002</v>
      </c>
      <c r="P74" s="37"/>
    </row>
    <row r="75" spans="1:18" ht="15.5">
      <c r="A75" s="35" t="e">
        <f t="shared" si="60"/>
        <v>#DIV/0!</v>
      </c>
      <c r="B75" s="35" t="e">
        <f t="shared" si="61"/>
        <v>#DIV/0!</v>
      </c>
      <c r="C75" s="35" t="e">
        <f t="shared" si="62"/>
        <v>#DIV/0!</v>
      </c>
      <c r="D75" s="35" t="e">
        <f t="shared" si="63"/>
        <v>#DIV/0!</v>
      </c>
      <c r="E75" s="64" t="str">
        <f t="shared" si="68"/>
        <v>Process Step 5</v>
      </c>
      <c r="F75" s="65">
        <f t="shared" si="68"/>
        <v>0.8</v>
      </c>
      <c r="G75" s="65">
        <f t="shared" si="64"/>
        <v>0.9</v>
      </c>
      <c r="H75" s="66">
        <f t="shared" si="69"/>
        <v>14756.202000000005</v>
      </c>
      <c r="I75" s="40"/>
      <c r="J75" s="40"/>
      <c r="K75" s="10" t="str">
        <f t="shared" si="70"/>
        <v>M</v>
      </c>
      <c r="L75" s="36"/>
      <c r="M75" s="10">
        <f t="shared" si="65"/>
        <v>0</v>
      </c>
      <c r="N75" s="66">
        <f t="shared" si="66"/>
        <v>0</v>
      </c>
      <c r="O75" s="66">
        <f t="shared" si="67"/>
        <v>955.08720000000005</v>
      </c>
      <c r="P75" s="37"/>
    </row>
    <row r="76" spans="1:18" ht="15.5">
      <c r="A76" s="35" t="e">
        <f t="shared" si="60"/>
        <v>#DIV/0!</v>
      </c>
      <c r="B76" s="35" t="e">
        <f t="shared" si="61"/>
        <v>#DIV/0!</v>
      </c>
      <c r="C76" s="35" t="e">
        <f t="shared" si="62"/>
        <v>#DIV/0!</v>
      </c>
      <c r="D76" s="35" t="e">
        <f t="shared" si="63"/>
        <v>#DIV/0!</v>
      </c>
      <c r="E76" s="64" t="str">
        <f t="shared" si="68"/>
        <v>Process Step 6</v>
      </c>
      <c r="F76" s="65">
        <f t="shared" si="68"/>
        <v>0.8</v>
      </c>
      <c r="G76" s="65">
        <f t="shared" si="64"/>
        <v>0.9</v>
      </c>
      <c r="H76" s="66">
        <f t="shared" si="69"/>
        <v>14756.202000000005</v>
      </c>
      <c r="I76" s="40"/>
      <c r="J76" s="40"/>
      <c r="K76" s="10" t="str">
        <f t="shared" si="70"/>
        <v>FTE</v>
      </c>
      <c r="L76" s="36"/>
      <c r="M76" s="10">
        <f t="shared" si="65"/>
        <v>0</v>
      </c>
      <c r="N76" s="66">
        <f t="shared" si="66"/>
        <v>0</v>
      </c>
      <c r="O76" s="66">
        <f t="shared" si="67"/>
        <v>583.6644</v>
      </c>
      <c r="P76" s="37"/>
    </row>
    <row r="77" spans="1:18" ht="15.5">
      <c r="A77" s="35" t="e">
        <f t="shared" si="60"/>
        <v>#DIV/0!</v>
      </c>
      <c r="B77" s="35" t="e">
        <f t="shared" si="61"/>
        <v>#DIV/0!</v>
      </c>
      <c r="C77" s="35" t="e">
        <f t="shared" si="62"/>
        <v>#DIV/0!</v>
      </c>
      <c r="D77" s="35" t="e">
        <f t="shared" si="63"/>
        <v>#DIV/0!</v>
      </c>
      <c r="E77" s="64">
        <f t="shared" si="68"/>
        <v>0</v>
      </c>
      <c r="F77" s="65">
        <f t="shared" si="68"/>
        <v>0</v>
      </c>
      <c r="G77" s="65">
        <f t="shared" si="64"/>
        <v>0</v>
      </c>
      <c r="H77" s="66">
        <f t="shared" si="69"/>
        <v>0</v>
      </c>
      <c r="I77" s="40"/>
      <c r="J77" s="40"/>
      <c r="K77" s="10" t="str">
        <f t="shared" si="70"/>
        <v/>
      </c>
      <c r="L77" s="36"/>
      <c r="M77" s="10">
        <f t="shared" si="65"/>
        <v>0</v>
      </c>
      <c r="N77" s="66">
        <f t="shared" si="66"/>
        <v>0</v>
      </c>
      <c r="O77" s="66">
        <f t="shared" si="67"/>
        <v>0</v>
      </c>
      <c r="P77" s="37"/>
    </row>
    <row r="78" spans="1:18" ht="15.5">
      <c r="A78" s="35" t="e">
        <f t="shared" si="60"/>
        <v>#DIV/0!</v>
      </c>
      <c r="B78" s="35" t="e">
        <f t="shared" si="61"/>
        <v>#DIV/0!</v>
      </c>
      <c r="C78" s="35" t="e">
        <f t="shared" si="62"/>
        <v>#DIV/0!</v>
      </c>
      <c r="D78" s="35" t="e">
        <f t="shared" si="63"/>
        <v>#DIV/0!</v>
      </c>
      <c r="E78" s="64">
        <f t="shared" si="68"/>
        <v>0</v>
      </c>
      <c r="F78" s="65">
        <f t="shared" si="68"/>
        <v>0</v>
      </c>
      <c r="G78" s="65">
        <f t="shared" si="64"/>
        <v>0</v>
      </c>
      <c r="H78" s="66">
        <f t="shared" si="69"/>
        <v>0</v>
      </c>
      <c r="I78" s="40"/>
      <c r="J78" s="40"/>
      <c r="K78" s="10" t="str">
        <f t="shared" si="70"/>
        <v/>
      </c>
      <c r="L78" s="36"/>
      <c r="M78" s="10">
        <f t="shared" si="65"/>
        <v>0</v>
      </c>
      <c r="N78" s="66">
        <f t="shared" si="66"/>
        <v>0</v>
      </c>
      <c r="O78" s="66">
        <f t="shared" si="67"/>
        <v>0</v>
      </c>
      <c r="P78" s="37"/>
    </row>
    <row r="79" spans="1:18" ht="15.5">
      <c r="A79" s="35" t="e">
        <f t="shared" si="60"/>
        <v>#DIV/0!</v>
      </c>
      <c r="B79" s="35" t="e">
        <f t="shared" si="61"/>
        <v>#DIV/0!</v>
      </c>
      <c r="C79" s="35" t="e">
        <f t="shared" si="62"/>
        <v>#DIV/0!</v>
      </c>
      <c r="D79" s="35" t="e">
        <f t="shared" si="63"/>
        <v>#DIV/0!</v>
      </c>
      <c r="E79" s="64">
        <f t="shared" si="68"/>
        <v>0</v>
      </c>
      <c r="F79" s="65">
        <f t="shared" si="68"/>
        <v>0</v>
      </c>
      <c r="G79" s="65">
        <f t="shared" si="64"/>
        <v>0</v>
      </c>
      <c r="H79" s="66">
        <f t="shared" si="69"/>
        <v>0</v>
      </c>
      <c r="I79" s="40"/>
      <c r="J79" s="40"/>
      <c r="K79" s="10" t="str">
        <f t="shared" si="70"/>
        <v/>
      </c>
      <c r="L79" s="36"/>
      <c r="M79" s="10">
        <f t="shared" si="65"/>
        <v>0</v>
      </c>
      <c r="N79" s="66">
        <f t="shared" si="66"/>
        <v>0</v>
      </c>
      <c r="O79" s="66">
        <f t="shared" si="67"/>
        <v>0</v>
      </c>
      <c r="P79" s="37"/>
    </row>
    <row r="80" spans="1:18" ht="15.5">
      <c r="A80" s="47"/>
      <c r="B80" s="47"/>
      <c r="C80" s="3"/>
      <c r="D80" s="47"/>
      <c r="H80" s="75"/>
      <c r="I80" s="76"/>
      <c r="J80" s="76"/>
      <c r="K80" s="77"/>
      <c r="L80" s="76"/>
      <c r="M80" s="78"/>
      <c r="N80" s="75"/>
      <c r="O80" s="75"/>
      <c r="P80" s="79"/>
    </row>
    <row r="81" spans="1:18" ht="15.5">
      <c r="A81" s="15"/>
      <c r="B81" s="15"/>
      <c r="C81" s="15"/>
      <c r="D81" s="15"/>
      <c r="E81" s="69"/>
      <c r="F81" s="48"/>
      <c r="G81" s="48"/>
      <c r="H81" s="51" t="s">
        <v>50</v>
      </c>
      <c r="I81" s="51" t="s">
        <v>51</v>
      </c>
      <c r="J81" s="15"/>
      <c r="K81" s="49"/>
      <c r="L81" s="15"/>
      <c r="M81" s="48"/>
      <c r="N81" s="48"/>
      <c r="O81" s="15"/>
      <c r="P81" s="15"/>
    </row>
    <row r="82" spans="1:18" ht="32">
      <c r="A82" s="54">
        <f>A69+1</f>
        <v>2027</v>
      </c>
      <c r="B82" s="55"/>
      <c r="C82" s="55"/>
      <c r="D82" s="55"/>
      <c r="E82" s="56" t="s">
        <v>58</v>
      </c>
      <c r="F82" s="51"/>
      <c r="G82" s="51"/>
      <c r="H82" s="57"/>
      <c r="I82" s="58"/>
      <c r="J82" s="59"/>
      <c r="K82" s="60"/>
      <c r="L82" s="59"/>
      <c r="M82" s="61"/>
      <c r="N82" s="61"/>
      <c r="O82" s="63"/>
      <c r="P82" s="63"/>
      <c r="R82" s="27"/>
    </row>
    <row r="83" spans="1:18" ht="46.5">
      <c r="A83" s="28" t="s">
        <v>36</v>
      </c>
      <c r="B83" s="28" t="s">
        <v>37</v>
      </c>
      <c r="C83" s="28" t="s">
        <v>38</v>
      </c>
      <c r="D83" s="29" t="str">
        <f t="shared" ref="D83:E83" si="71">D70</f>
        <v>Spare Capacity in %</v>
      </c>
      <c r="E83" s="29" t="str">
        <f t="shared" si="71"/>
        <v>Process Step</v>
      </c>
      <c r="F83" s="29" t="s">
        <v>41</v>
      </c>
      <c r="G83" s="29" t="s">
        <v>42</v>
      </c>
      <c r="H83" s="29" t="str">
        <f t="shared" ref="H83" si="72">H70</f>
        <v>Avg. Weekly Demand</v>
      </c>
      <c r="I83" s="31" t="s">
        <v>44</v>
      </c>
      <c r="J83" s="31" t="s">
        <v>45</v>
      </c>
      <c r="K83" s="31" t="s">
        <v>6</v>
      </c>
      <c r="L83" s="31" t="s">
        <v>46</v>
      </c>
      <c r="M83" s="29" t="str">
        <f t="shared" ref="M83:O83" si="73">M70</f>
        <v>Avg. Weekly Output</v>
      </c>
      <c r="N83" s="29" t="str">
        <f t="shared" si="73"/>
        <v>Daily Output</v>
      </c>
      <c r="O83" s="29" t="str">
        <f t="shared" si="73"/>
        <v>Daily Output per Machine or FTE</v>
      </c>
      <c r="P83" s="31" t="s">
        <v>53</v>
      </c>
    </row>
    <row r="84" spans="1:18" ht="15.5">
      <c r="A84" s="35" t="e">
        <f t="shared" ref="A84:A92" si="74">IF((($H84)/$M84)&lt;=F84,ROUND(($H84)/$M84*100,0),0)</f>
        <v>#DIV/0!</v>
      </c>
      <c r="B84" s="35" t="e">
        <f t="shared" ref="B84:B92" si="75">IF((A84+C84)&gt;0,0,ROUND(($H84)/$M84*100,0))</f>
        <v>#DIV/0!</v>
      </c>
      <c r="C84" s="35" t="e">
        <f t="shared" ref="C84:C92" si="76">IF((($H84)/$M84)&gt;G84,ROUND(($H84)/$M84*100,0),0)</f>
        <v>#DIV/0!</v>
      </c>
      <c r="D84" s="35" t="e">
        <f t="shared" ref="D84:D92" si="77">100-A84-C84-B84</f>
        <v>#DIV/0!</v>
      </c>
      <c r="E84" s="64" t="str">
        <f>E71</f>
        <v>Process Step 1</v>
      </c>
      <c r="F84" s="65">
        <f>F71</f>
        <v>0.8</v>
      </c>
      <c r="G84" s="65">
        <f t="shared" ref="G84:G92" si="78">G71</f>
        <v>0.9</v>
      </c>
      <c r="H84" s="66">
        <f>H71*(1+H$82)+$I$82</f>
        <v>14756.202000000005</v>
      </c>
      <c r="I84" s="40"/>
      <c r="J84" s="40"/>
      <c r="K84" s="10" t="str">
        <f>IF(K71&gt;0,K71,"")</f>
        <v>FTE</v>
      </c>
      <c r="L84" s="36"/>
      <c r="M84" s="10">
        <f t="shared" ref="M84:M92" si="79">O84*I84*J84</f>
        <v>0</v>
      </c>
      <c r="N84" s="66">
        <f t="shared" ref="N84:N92" si="80">O84*J84</f>
        <v>0</v>
      </c>
      <c r="O84" s="66">
        <f t="shared" ref="O84:O92" si="81">O71*(1+P84)</f>
        <v>275.91408000000001</v>
      </c>
      <c r="P84" s="37"/>
    </row>
    <row r="85" spans="1:18" ht="15.5">
      <c r="A85" s="35" t="e">
        <f t="shared" si="74"/>
        <v>#DIV/0!</v>
      </c>
      <c r="B85" s="35" t="e">
        <f t="shared" si="75"/>
        <v>#DIV/0!</v>
      </c>
      <c r="C85" s="35" t="e">
        <f t="shared" si="76"/>
        <v>#DIV/0!</v>
      </c>
      <c r="D85" s="35" t="e">
        <f t="shared" si="77"/>
        <v>#DIV/0!</v>
      </c>
      <c r="E85" s="64" t="str">
        <f t="shared" ref="E85:F92" si="82">E72</f>
        <v>Process Step 2</v>
      </c>
      <c r="F85" s="65">
        <f t="shared" si="82"/>
        <v>0.8</v>
      </c>
      <c r="G85" s="65">
        <f t="shared" si="78"/>
        <v>0.9</v>
      </c>
      <c r="H85" s="66">
        <f t="shared" ref="H85:H92" si="83">H72*(1+H$82)+$I$82</f>
        <v>14756.202000000005</v>
      </c>
      <c r="I85" s="40"/>
      <c r="J85" s="40"/>
      <c r="K85" s="10" t="str">
        <f t="shared" ref="K85:K92" si="84">IF(K72&gt;0,K72,"")</f>
        <v>M</v>
      </c>
      <c r="L85" s="36"/>
      <c r="M85" s="10">
        <f t="shared" si="79"/>
        <v>0</v>
      </c>
      <c r="N85" s="66">
        <f t="shared" si="80"/>
        <v>0</v>
      </c>
      <c r="O85" s="66">
        <f t="shared" si="81"/>
        <v>530.60400000000004</v>
      </c>
      <c r="P85" s="37"/>
    </row>
    <row r="86" spans="1:18" ht="15.5">
      <c r="A86" s="35" t="e">
        <f t="shared" si="74"/>
        <v>#DIV/0!</v>
      </c>
      <c r="B86" s="35" t="e">
        <f t="shared" si="75"/>
        <v>#DIV/0!</v>
      </c>
      <c r="C86" s="35" t="e">
        <f t="shared" si="76"/>
        <v>#DIV/0!</v>
      </c>
      <c r="D86" s="35" t="e">
        <f t="shared" si="77"/>
        <v>#DIV/0!</v>
      </c>
      <c r="E86" s="64" t="str">
        <f t="shared" si="82"/>
        <v>Process Step 3</v>
      </c>
      <c r="F86" s="65">
        <f t="shared" si="82"/>
        <v>0.8</v>
      </c>
      <c r="G86" s="65">
        <f t="shared" si="78"/>
        <v>0.9</v>
      </c>
      <c r="H86" s="66">
        <f t="shared" si="83"/>
        <v>14756.202000000005</v>
      </c>
      <c r="I86" s="40"/>
      <c r="J86" s="40"/>
      <c r="K86" s="10" t="str">
        <f t="shared" si="84"/>
        <v>M</v>
      </c>
      <c r="L86" s="36"/>
      <c r="M86" s="10">
        <f t="shared" si="79"/>
        <v>0</v>
      </c>
      <c r="N86" s="66">
        <f t="shared" si="80"/>
        <v>0</v>
      </c>
      <c r="O86" s="66">
        <f t="shared" si="81"/>
        <v>1061.2080000000001</v>
      </c>
      <c r="P86" s="37"/>
    </row>
    <row r="87" spans="1:18" ht="15.5">
      <c r="A87" s="35" t="e">
        <f t="shared" si="74"/>
        <v>#DIV/0!</v>
      </c>
      <c r="B87" s="35" t="e">
        <f t="shared" si="75"/>
        <v>#DIV/0!</v>
      </c>
      <c r="C87" s="35" t="e">
        <f t="shared" si="76"/>
        <v>#DIV/0!</v>
      </c>
      <c r="D87" s="35" t="e">
        <f t="shared" si="77"/>
        <v>#DIV/0!</v>
      </c>
      <c r="E87" s="64" t="str">
        <f t="shared" si="82"/>
        <v>Process Step 4</v>
      </c>
      <c r="F87" s="65">
        <f t="shared" si="82"/>
        <v>0.8</v>
      </c>
      <c r="G87" s="65">
        <f t="shared" si="78"/>
        <v>0.9</v>
      </c>
      <c r="H87" s="66">
        <f t="shared" si="83"/>
        <v>14756.202000000005</v>
      </c>
      <c r="I87" s="40"/>
      <c r="J87" s="40"/>
      <c r="K87" s="10" t="str">
        <f t="shared" si="84"/>
        <v>FTE</v>
      </c>
      <c r="L87" s="36"/>
      <c r="M87" s="10">
        <f t="shared" si="79"/>
        <v>0</v>
      </c>
      <c r="N87" s="66">
        <f t="shared" si="80"/>
        <v>0</v>
      </c>
      <c r="O87" s="66">
        <f t="shared" si="81"/>
        <v>848.96640000000002</v>
      </c>
      <c r="P87" s="37"/>
    </row>
    <row r="88" spans="1:18" ht="15.5">
      <c r="A88" s="35" t="e">
        <f t="shared" si="74"/>
        <v>#DIV/0!</v>
      </c>
      <c r="B88" s="35" t="e">
        <f t="shared" si="75"/>
        <v>#DIV/0!</v>
      </c>
      <c r="C88" s="35" t="e">
        <f t="shared" si="76"/>
        <v>#DIV/0!</v>
      </c>
      <c r="D88" s="35" t="e">
        <f t="shared" si="77"/>
        <v>#DIV/0!</v>
      </c>
      <c r="E88" s="64" t="str">
        <f t="shared" si="82"/>
        <v>Process Step 5</v>
      </c>
      <c r="F88" s="65">
        <f t="shared" si="82"/>
        <v>0.8</v>
      </c>
      <c r="G88" s="65">
        <f t="shared" si="78"/>
        <v>0.9</v>
      </c>
      <c r="H88" s="66">
        <f t="shared" si="83"/>
        <v>14756.202000000005</v>
      </c>
      <c r="I88" s="40"/>
      <c r="J88" s="40"/>
      <c r="K88" s="10" t="str">
        <f t="shared" si="84"/>
        <v>M</v>
      </c>
      <c r="L88" s="36"/>
      <c r="M88" s="10">
        <f t="shared" si="79"/>
        <v>0</v>
      </c>
      <c r="N88" s="66">
        <f t="shared" si="80"/>
        <v>0</v>
      </c>
      <c r="O88" s="66">
        <f t="shared" si="81"/>
        <v>955.08720000000005</v>
      </c>
      <c r="P88" s="37"/>
    </row>
    <row r="89" spans="1:18" ht="15.5">
      <c r="A89" s="35" t="e">
        <f t="shared" si="74"/>
        <v>#DIV/0!</v>
      </c>
      <c r="B89" s="35" t="e">
        <f t="shared" si="75"/>
        <v>#DIV/0!</v>
      </c>
      <c r="C89" s="35" t="e">
        <f t="shared" si="76"/>
        <v>#DIV/0!</v>
      </c>
      <c r="D89" s="35" t="e">
        <f t="shared" si="77"/>
        <v>#DIV/0!</v>
      </c>
      <c r="E89" s="64" t="str">
        <f t="shared" si="82"/>
        <v>Process Step 6</v>
      </c>
      <c r="F89" s="65">
        <f t="shared" si="82"/>
        <v>0.8</v>
      </c>
      <c r="G89" s="65">
        <f t="shared" si="78"/>
        <v>0.9</v>
      </c>
      <c r="H89" s="66">
        <f t="shared" si="83"/>
        <v>14756.202000000005</v>
      </c>
      <c r="I89" s="40"/>
      <c r="J89" s="40"/>
      <c r="K89" s="10" t="str">
        <f t="shared" si="84"/>
        <v>FTE</v>
      </c>
      <c r="L89" s="36"/>
      <c r="M89" s="10">
        <f t="shared" si="79"/>
        <v>0</v>
      </c>
      <c r="N89" s="66">
        <f t="shared" si="80"/>
        <v>0</v>
      </c>
      <c r="O89" s="66">
        <f t="shared" si="81"/>
        <v>583.6644</v>
      </c>
      <c r="P89" s="37"/>
    </row>
    <row r="90" spans="1:18" ht="15.5">
      <c r="A90" s="35" t="e">
        <f t="shared" si="74"/>
        <v>#DIV/0!</v>
      </c>
      <c r="B90" s="35" t="e">
        <f t="shared" si="75"/>
        <v>#DIV/0!</v>
      </c>
      <c r="C90" s="35" t="e">
        <f t="shared" si="76"/>
        <v>#DIV/0!</v>
      </c>
      <c r="D90" s="35" t="e">
        <f t="shared" si="77"/>
        <v>#DIV/0!</v>
      </c>
      <c r="E90" s="64">
        <f t="shared" si="82"/>
        <v>0</v>
      </c>
      <c r="F90" s="65">
        <f t="shared" si="82"/>
        <v>0</v>
      </c>
      <c r="G90" s="65">
        <f t="shared" si="78"/>
        <v>0</v>
      </c>
      <c r="H90" s="66">
        <f t="shared" si="83"/>
        <v>0</v>
      </c>
      <c r="I90" s="40"/>
      <c r="J90" s="40"/>
      <c r="K90" s="10" t="str">
        <f t="shared" si="84"/>
        <v/>
      </c>
      <c r="L90" s="36"/>
      <c r="M90" s="10">
        <f t="shared" si="79"/>
        <v>0</v>
      </c>
      <c r="N90" s="66">
        <f t="shared" si="80"/>
        <v>0</v>
      </c>
      <c r="O90" s="66">
        <f t="shared" si="81"/>
        <v>0</v>
      </c>
      <c r="P90" s="37"/>
    </row>
    <row r="91" spans="1:18" ht="15.5">
      <c r="A91" s="35" t="e">
        <f t="shared" si="74"/>
        <v>#DIV/0!</v>
      </c>
      <c r="B91" s="35" t="e">
        <f t="shared" si="75"/>
        <v>#DIV/0!</v>
      </c>
      <c r="C91" s="35" t="e">
        <f t="shared" si="76"/>
        <v>#DIV/0!</v>
      </c>
      <c r="D91" s="35" t="e">
        <f t="shared" si="77"/>
        <v>#DIV/0!</v>
      </c>
      <c r="E91" s="64">
        <f t="shared" si="82"/>
        <v>0</v>
      </c>
      <c r="F91" s="65">
        <f t="shared" si="82"/>
        <v>0</v>
      </c>
      <c r="G91" s="65">
        <f t="shared" si="78"/>
        <v>0</v>
      </c>
      <c r="H91" s="66">
        <f t="shared" si="83"/>
        <v>0</v>
      </c>
      <c r="I91" s="40"/>
      <c r="J91" s="40"/>
      <c r="K91" s="10" t="str">
        <f t="shared" si="84"/>
        <v/>
      </c>
      <c r="L91" s="36"/>
      <c r="M91" s="10">
        <f t="shared" si="79"/>
        <v>0</v>
      </c>
      <c r="N91" s="66">
        <f t="shared" si="80"/>
        <v>0</v>
      </c>
      <c r="O91" s="66">
        <f t="shared" si="81"/>
        <v>0</v>
      </c>
      <c r="P91" s="37"/>
    </row>
    <row r="92" spans="1:18" ht="15.5">
      <c r="A92" s="35" t="e">
        <f t="shared" si="74"/>
        <v>#DIV/0!</v>
      </c>
      <c r="B92" s="35" t="e">
        <f t="shared" si="75"/>
        <v>#DIV/0!</v>
      </c>
      <c r="C92" s="35" t="e">
        <f t="shared" si="76"/>
        <v>#DIV/0!</v>
      </c>
      <c r="D92" s="35" t="e">
        <f t="shared" si="77"/>
        <v>#DIV/0!</v>
      </c>
      <c r="E92" s="64">
        <f t="shared" si="82"/>
        <v>0</v>
      </c>
      <c r="F92" s="65">
        <f t="shared" si="82"/>
        <v>0</v>
      </c>
      <c r="G92" s="65">
        <f t="shared" si="78"/>
        <v>0</v>
      </c>
      <c r="H92" s="66">
        <f t="shared" si="83"/>
        <v>0</v>
      </c>
      <c r="I92" s="40"/>
      <c r="J92" s="40"/>
      <c r="K92" s="10" t="str">
        <f t="shared" si="84"/>
        <v/>
      </c>
      <c r="L92" s="36"/>
      <c r="M92" s="10">
        <f t="shared" si="79"/>
        <v>0</v>
      </c>
      <c r="N92" s="66">
        <f t="shared" si="80"/>
        <v>0</v>
      </c>
      <c r="O92" s="66">
        <f t="shared" si="81"/>
        <v>0</v>
      </c>
      <c r="P92" s="37"/>
    </row>
    <row r="93" spans="1:18">
      <c r="A93" s="15"/>
      <c r="B93" s="15"/>
      <c r="C93" s="15"/>
      <c r="D93" s="15"/>
      <c r="E93" s="69"/>
      <c r="F93" s="48"/>
      <c r="G93" s="48"/>
      <c r="H93" s="15"/>
      <c r="I93" s="26"/>
      <c r="J93" s="15"/>
      <c r="K93" s="49"/>
      <c r="L93" s="15"/>
      <c r="M93" s="48"/>
      <c r="N93" s="48"/>
      <c r="O93" s="15"/>
      <c r="P93" s="15"/>
    </row>
    <row r="94" spans="1:18">
      <c r="A94" s="15"/>
      <c r="B94" s="15"/>
      <c r="C94" s="15"/>
      <c r="D94" s="15"/>
      <c r="E94" s="69"/>
      <c r="F94" s="48"/>
      <c r="G94" s="48"/>
      <c r="H94" s="15"/>
      <c r="I94" s="26"/>
      <c r="J94" s="15"/>
      <c r="K94" s="49"/>
      <c r="L94" s="15"/>
      <c r="M94" s="48"/>
      <c r="N94" s="48"/>
      <c r="O94" s="15"/>
      <c r="P94" s="15"/>
    </row>
    <row r="95" spans="1:18">
      <c r="A95" s="15"/>
      <c r="B95" s="15"/>
      <c r="C95" s="15"/>
      <c r="D95" s="15"/>
      <c r="E95" s="69"/>
      <c r="F95" s="48"/>
      <c r="G95" s="48"/>
      <c r="H95" s="15"/>
      <c r="I95" s="26"/>
      <c r="J95" s="15"/>
      <c r="K95" s="49"/>
      <c r="L95" s="15"/>
      <c r="M95" s="48"/>
      <c r="N95" s="48"/>
      <c r="O95" s="15"/>
      <c r="P95" s="15"/>
    </row>
    <row r="96" spans="1:18">
      <c r="A96" s="15"/>
      <c r="B96" s="15"/>
      <c r="C96" s="15"/>
      <c r="D96" s="15"/>
      <c r="E96" s="69"/>
      <c r="F96" s="48"/>
      <c r="G96" s="48"/>
      <c r="H96" s="15"/>
      <c r="I96" s="26"/>
      <c r="J96" s="15"/>
      <c r="K96" s="49"/>
      <c r="L96" s="15"/>
      <c r="M96" s="48"/>
      <c r="N96" s="48"/>
      <c r="O96" s="15"/>
      <c r="P96" s="15"/>
    </row>
    <row r="97" spans="1:16">
      <c r="A97" s="15"/>
      <c r="B97" s="15"/>
      <c r="C97" s="15"/>
      <c r="D97" s="15"/>
      <c r="E97" s="69"/>
      <c r="F97" s="48"/>
      <c r="G97" s="48"/>
      <c r="H97" s="15"/>
      <c r="I97" s="26"/>
      <c r="J97" s="15"/>
      <c r="K97" s="49"/>
      <c r="L97" s="15"/>
      <c r="M97" s="48"/>
      <c r="N97" s="48"/>
      <c r="O97" s="15"/>
      <c r="P97" s="15"/>
    </row>
    <row r="98" spans="1:16">
      <c r="A98" s="15"/>
      <c r="B98" s="15"/>
      <c r="C98" s="15"/>
      <c r="D98" s="15"/>
      <c r="E98" s="69"/>
      <c r="F98" s="48"/>
      <c r="G98" s="48"/>
      <c r="H98" s="15"/>
      <c r="I98" s="26"/>
      <c r="J98" s="15"/>
      <c r="K98" s="49"/>
      <c r="L98" s="15"/>
      <c r="M98" s="48"/>
      <c r="N98" s="48"/>
      <c r="O98" s="15"/>
      <c r="P98" s="15"/>
    </row>
    <row r="99" spans="1:16">
      <c r="A99" s="15"/>
      <c r="B99" s="15"/>
      <c r="C99" s="15"/>
      <c r="D99" s="15"/>
      <c r="E99" s="69"/>
      <c r="F99" s="48"/>
      <c r="G99" s="48"/>
      <c r="H99" s="15"/>
      <c r="I99" s="26"/>
      <c r="J99" s="15"/>
      <c r="K99" s="49"/>
      <c r="L99" s="15"/>
      <c r="M99" s="48"/>
      <c r="N99" s="48"/>
      <c r="O99" s="15"/>
      <c r="P99" s="15"/>
    </row>
    <row r="100" spans="1:16">
      <c r="A100" s="15"/>
      <c r="B100" s="15"/>
      <c r="C100" s="15"/>
      <c r="D100" s="15"/>
      <c r="E100" s="69"/>
      <c r="F100" s="48"/>
      <c r="G100" s="48"/>
      <c r="H100" s="15"/>
      <c r="I100" s="26"/>
      <c r="J100" s="15"/>
      <c r="K100" s="49"/>
      <c r="L100" s="15"/>
      <c r="M100" s="48"/>
      <c r="N100" s="48"/>
      <c r="O100" s="15"/>
      <c r="P100" s="15"/>
    </row>
    <row r="101" spans="1:16">
      <c r="A101" s="15"/>
      <c r="B101" s="15"/>
      <c r="C101" s="15"/>
      <c r="D101" s="15"/>
      <c r="E101" s="69"/>
      <c r="F101" s="48"/>
      <c r="G101" s="48"/>
      <c r="H101" s="15"/>
      <c r="I101" s="26"/>
      <c r="J101" s="15"/>
      <c r="K101" s="49"/>
      <c r="L101" s="15"/>
      <c r="M101" s="48"/>
      <c r="N101" s="48"/>
      <c r="O101" s="15"/>
      <c r="P101" s="15"/>
    </row>
    <row r="102" spans="1:16">
      <c r="A102" s="15"/>
      <c r="B102" s="15"/>
      <c r="C102" s="15"/>
      <c r="D102" s="15"/>
      <c r="E102" s="69"/>
      <c r="F102" s="48"/>
      <c r="G102" s="48"/>
      <c r="H102" s="15"/>
      <c r="I102" s="26"/>
      <c r="J102" s="15"/>
      <c r="K102" s="49"/>
      <c r="L102" s="15"/>
      <c r="M102" s="48"/>
      <c r="N102" s="48"/>
      <c r="O102" s="15"/>
      <c r="P102" s="15"/>
    </row>
    <row r="103" spans="1:16">
      <c r="A103" s="15"/>
      <c r="B103" s="15"/>
      <c r="C103" s="15"/>
      <c r="D103" s="15"/>
      <c r="E103" s="69"/>
      <c r="F103" s="48"/>
      <c r="G103" s="48"/>
      <c r="H103" s="15"/>
      <c r="I103" s="26"/>
      <c r="J103" s="15"/>
      <c r="K103" s="49"/>
      <c r="L103" s="15"/>
      <c r="M103" s="48"/>
      <c r="N103" s="48"/>
      <c r="O103" s="15"/>
      <c r="P103" s="15"/>
    </row>
    <row r="104" spans="1:16">
      <c r="A104" s="15"/>
      <c r="B104" s="15"/>
      <c r="C104" s="15"/>
      <c r="D104" s="15"/>
      <c r="E104" s="69"/>
      <c r="F104" s="48"/>
      <c r="G104" s="48"/>
      <c r="H104" s="15"/>
      <c r="I104" s="26"/>
      <c r="J104" s="15"/>
      <c r="K104" s="49"/>
      <c r="L104" s="15"/>
      <c r="M104" s="48"/>
      <c r="N104" s="48"/>
      <c r="O104" s="15"/>
      <c r="P104" s="15"/>
    </row>
    <row r="105" spans="1:16">
      <c r="A105" s="15"/>
      <c r="B105" s="15"/>
      <c r="C105" s="15"/>
      <c r="D105" s="15"/>
      <c r="E105" s="69"/>
      <c r="F105" s="48"/>
      <c r="G105" s="48"/>
      <c r="H105" s="15"/>
      <c r="I105" s="26"/>
      <c r="J105" s="15"/>
      <c r="K105" s="49"/>
      <c r="L105" s="15"/>
      <c r="M105" s="48"/>
      <c r="N105" s="48"/>
      <c r="O105" s="15"/>
      <c r="P105" s="15"/>
    </row>
    <row r="106" spans="1:16">
      <c r="A106" s="15"/>
      <c r="B106" s="15"/>
      <c r="C106" s="15"/>
      <c r="D106" s="15"/>
      <c r="E106" s="69"/>
      <c r="F106" s="48"/>
      <c r="G106" s="48"/>
      <c r="H106" s="15"/>
      <c r="I106" s="26"/>
      <c r="J106" s="15"/>
      <c r="K106" s="49"/>
      <c r="L106" s="15"/>
      <c r="M106" s="48"/>
      <c r="N106" s="48"/>
      <c r="O106" s="15"/>
      <c r="P106" s="15"/>
    </row>
    <row r="107" spans="1:16">
      <c r="A107" s="15"/>
      <c r="B107" s="15"/>
      <c r="C107" s="15"/>
      <c r="D107" s="15"/>
      <c r="E107" s="69"/>
      <c r="F107" s="48"/>
      <c r="G107" s="48"/>
      <c r="H107" s="15"/>
      <c r="I107" s="26"/>
      <c r="J107" s="15"/>
      <c r="K107" s="49"/>
      <c r="L107" s="15"/>
      <c r="M107" s="48"/>
      <c r="N107" s="48"/>
      <c r="O107" s="15"/>
      <c r="P107" s="15"/>
    </row>
    <row r="108" spans="1:16">
      <c r="A108" s="15"/>
      <c r="B108" s="15"/>
      <c r="C108" s="15"/>
      <c r="D108" s="15"/>
      <c r="E108" s="69"/>
      <c r="F108" s="48"/>
      <c r="G108" s="48"/>
      <c r="H108" s="15"/>
      <c r="I108" s="26"/>
      <c r="J108" s="15"/>
      <c r="K108" s="49"/>
      <c r="L108" s="15"/>
      <c r="M108" s="48"/>
      <c r="N108" s="48"/>
      <c r="O108" s="15"/>
      <c r="P108" s="15"/>
    </row>
    <row r="109" spans="1:16">
      <c r="A109" s="15"/>
      <c r="B109" s="15"/>
      <c r="C109" s="15"/>
      <c r="D109" s="15"/>
      <c r="E109" s="69"/>
      <c r="F109" s="48"/>
      <c r="G109" s="48"/>
      <c r="H109" s="15"/>
      <c r="I109" s="26"/>
      <c r="J109" s="15"/>
      <c r="K109" s="49"/>
      <c r="L109" s="15"/>
      <c r="M109" s="48"/>
      <c r="N109" s="48"/>
      <c r="O109" s="15"/>
      <c r="P109" s="15"/>
    </row>
    <row r="110" spans="1:16">
      <c r="A110" s="15"/>
      <c r="B110" s="15"/>
      <c r="C110" s="15"/>
      <c r="D110" s="15"/>
      <c r="E110" s="69"/>
      <c r="F110" s="48"/>
      <c r="G110" s="48"/>
      <c r="H110" s="15"/>
      <c r="I110" s="26"/>
      <c r="J110" s="15"/>
      <c r="K110" s="49"/>
      <c r="L110" s="15"/>
      <c r="M110" s="48"/>
      <c r="N110" s="48"/>
      <c r="O110" s="15"/>
      <c r="P110" s="15"/>
    </row>
    <row r="111" spans="1:16">
      <c r="A111" s="15"/>
      <c r="B111" s="15"/>
      <c r="C111" s="15"/>
      <c r="D111" s="15"/>
      <c r="E111" s="69"/>
      <c r="F111" s="48"/>
      <c r="G111" s="48"/>
      <c r="H111" s="15"/>
      <c r="I111" s="26"/>
      <c r="J111" s="15"/>
      <c r="K111" s="49"/>
      <c r="L111" s="15"/>
      <c r="M111" s="48"/>
      <c r="N111" s="48"/>
      <c r="O111" s="15"/>
      <c r="P111" s="15"/>
    </row>
    <row r="112" spans="1:16">
      <c r="A112" s="15"/>
      <c r="B112" s="15"/>
      <c r="C112" s="15"/>
      <c r="D112" s="15"/>
      <c r="E112" s="69"/>
      <c r="F112" s="48"/>
      <c r="G112" s="48"/>
      <c r="H112" s="15"/>
      <c r="I112" s="26"/>
      <c r="J112" s="15"/>
      <c r="K112" s="49"/>
      <c r="L112" s="15"/>
      <c r="M112" s="48"/>
      <c r="N112" s="48"/>
      <c r="O112" s="15"/>
      <c r="P112" s="15"/>
    </row>
    <row r="113" spans="1:16">
      <c r="A113" s="15"/>
      <c r="B113" s="15"/>
      <c r="C113" s="15"/>
      <c r="D113" s="15"/>
      <c r="E113" s="69"/>
      <c r="F113" s="48"/>
      <c r="G113" s="48"/>
      <c r="H113" s="15"/>
      <c r="I113" s="26"/>
      <c r="J113" s="15"/>
      <c r="K113" s="49"/>
      <c r="L113" s="15"/>
      <c r="M113" s="48"/>
      <c r="N113" s="48"/>
      <c r="O113" s="15"/>
      <c r="P113" s="15"/>
    </row>
    <row r="114" spans="1:16">
      <c r="A114" s="15"/>
      <c r="B114" s="15"/>
      <c r="C114" s="15"/>
      <c r="D114" s="15"/>
      <c r="E114" s="69"/>
      <c r="F114" s="48"/>
      <c r="G114" s="48"/>
      <c r="H114" s="15"/>
      <c r="I114" s="26"/>
      <c r="J114" s="15"/>
      <c r="K114" s="49"/>
      <c r="L114" s="15"/>
      <c r="M114" s="48"/>
      <c r="N114" s="48"/>
      <c r="O114" s="15"/>
      <c r="P114" s="15"/>
    </row>
    <row r="115" spans="1:16">
      <c r="A115" s="15"/>
      <c r="B115" s="15"/>
      <c r="C115" s="15"/>
      <c r="D115" s="15"/>
      <c r="E115" s="69"/>
      <c r="F115" s="48"/>
      <c r="G115" s="48"/>
      <c r="H115" s="15"/>
      <c r="I115" s="26"/>
      <c r="J115" s="15"/>
      <c r="K115" s="49"/>
      <c r="L115" s="15"/>
      <c r="M115" s="48"/>
      <c r="N115" s="48"/>
      <c r="O115" s="15"/>
      <c r="P115" s="15"/>
    </row>
    <row r="116" spans="1:16">
      <c r="A116" s="15"/>
      <c r="B116" s="15"/>
      <c r="C116" s="15"/>
      <c r="D116" s="15"/>
      <c r="E116" s="69"/>
      <c r="F116" s="48"/>
      <c r="G116" s="48"/>
      <c r="H116" s="15"/>
      <c r="I116" s="26"/>
      <c r="J116" s="15"/>
      <c r="K116" s="49"/>
      <c r="L116" s="15"/>
      <c r="M116" s="48"/>
      <c r="N116" s="48"/>
      <c r="O116" s="15"/>
      <c r="P116" s="15"/>
    </row>
    <row r="117" spans="1:16">
      <c r="A117" s="15"/>
      <c r="B117" s="15"/>
      <c r="C117" s="15"/>
      <c r="D117" s="15"/>
      <c r="E117" s="69"/>
      <c r="F117" s="48"/>
      <c r="G117" s="48"/>
      <c r="H117" s="15"/>
      <c r="I117" s="26"/>
      <c r="J117" s="15"/>
      <c r="K117" s="49"/>
      <c r="L117" s="15"/>
      <c r="M117" s="48"/>
      <c r="N117" s="48"/>
      <c r="O117" s="15"/>
      <c r="P117" s="15"/>
    </row>
    <row r="118" spans="1:16">
      <c r="A118" s="15"/>
      <c r="B118" s="15"/>
      <c r="C118" s="15"/>
      <c r="D118" s="15"/>
      <c r="E118" s="69"/>
      <c r="F118" s="48"/>
      <c r="G118" s="48"/>
      <c r="H118" s="15"/>
      <c r="I118" s="26"/>
      <c r="J118" s="15"/>
      <c r="K118" s="49"/>
      <c r="L118" s="15"/>
      <c r="M118" s="48"/>
      <c r="N118" s="48"/>
      <c r="O118" s="15"/>
      <c r="P118" s="15"/>
    </row>
    <row r="119" spans="1:16">
      <c r="A119" s="15"/>
      <c r="B119" s="15"/>
      <c r="C119" s="15"/>
      <c r="D119" s="15"/>
      <c r="E119" s="69"/>
      <c r="F119" s="48"/>
      <c r="G119" s="48"/>
      <c r="H119" s="15"/>
      <c r="I119" s="26"/>
      <c r="J119" s="15"/>
      <c r="K119" s="49"/>
      <c r="L119" s="15"/>
      <c r="M119" s="48"/>
      <c r="N119" s="48"/>
      <c r="O119" s="15"/>
      <c r="P119" s="15"/>
    </row>
    <row r="120" spans="1:16">
      <c r="A120" s="15"/>
      <c r="B120" s="15"/>
      <c r="C120" s="15"/>
      <c r="D120" s="15"/>
      <c r="E120" s="69"/>
      <c r="F120" s="48"/>
      <c r="G120" s="48"/>
      <c r="H120" s="15"/>
      <c r="I120" s="26"/>
      <c r="J120" s="15"/>
      <c r="K120" s="49"/>
      <c r="L120" s="15"/>
      <c r="M120" s="48"/>
      <c r="N120" s="48"/>
      <c r="O120" s="15"/>
      <c r="P120" s="15"/>
    </row>
    <row r="121" spans="1:16">
      <c r="A121" s="15"/>
      <c r="B121" s="15"/>
      <c r="C121" s="15"/>
      <c r="D121" s="15"/>
      <c r="E121" s="69"/>
      <c r="F121" s="48"/>
      <c r="G121" s="48"/>
      <c r="H121" s="15"/>
      <c r="I121" s="26"/>
      <c r="J121" s="15"/>
      <c r="K121" s="49"/>
      <c r="L121" s="15"/>
      <c r="M121" s="48"/>
      <c r="N121" s="48"/>
      <c r="O121" s="15"/>
      <c r="P121" s="15"/>
    </row>
    <row r="122" spans="1:16">
      <c r="A122" s="15"/>
      <c r="B122" s="15"/>
      <c r="C122" s="15"/>
      <c r="D122" s="15"/>
      <c r="E122" s="69"/>
      <c r="F122" s="48"/>
      <c r="G122" s="48"/>
      <c r="H122" s="15"/>
      <c r="I122" s="26"/>
      <c r="J122" s="15"/>
      <c r="K122" s="49"/>
      <c r="L122" s="15"/>
      <c r="M122" s="48"/>
      <c r="N122" s="48"/>
      <c r="O122" s="15"/>
      <c r="P122" s="15"/>
    </row>
    <row r="123" spans="1:16">
      <c r="A123" s="15"/>
      <c r="B123" s="15"/>
      <c r="C123" s="15"/>
      <c r="D123" s="15"/>
      <c r="E123" s="69"/>
      <c r="F123" s="48"/>
      <c r="G123" s="48"/>
      <c r="H123" s="15"/>
      <c r="I123" s="26"/>
      <c r="J123" s="15"/>
      <c r="K123" s="49"/>
      <c r="L123" s="15"/>
      <c r="M123" s="48"/>
      <c r="N123" s="48"/>
      <c r="O123" s="15"/>
      <c r="P123" s="15"/>
    </row>
    <row r="124" spans="1:16">
      <c r="A124" s="15"/>
      <c r="B124" s="15"/>
      <c r="C124" s="15"/>
      <c r="D124" s="15"/>
      <c r="E124" s="69"/>
      <c r="F124" s="48"/>
      <c r="G124" s="48"/>
      <c r="H124" s="15"/>
      <c r="I124" s="26"/>
      <c r="J124" s="15"/>
      <c r="K124" s="49"/>
      <c r="L124" s="15"/>
      <c r="M124" s="48"/>
      <c r="N124" s="48"/>
      <c r="O124" s="15"/>
      <c r="P124" s="15"/>
    </row>
    <row r="125" spans="1:16">
      <c r="A125" s="15"/>
      <c r="B125" s="15"/>
      <c r="C125" s="15"/>
      <c r="D125" s="15"/>
      <c r="E125" s="69"/>
      <c r="F125" s="48"/>
      <c r="G125" s="48"/>
      <c r="H125" s="15"/>
      <c r="I125" s="26"/>
      <c r="J125" s="15"/>
      <c r="K125" s="49"/>
      <c r="L125" s="15"/>
      <c r="M125" s="48"/>
      <c r="N125" s="48"/>
      <c r="O125" s="15"/>
      <c r="P125" s="15"/>
    </row>
    <row r="126" spans="1:16">
      <c r="A126" s="15"/>
      <c r="B126" s="15"/>
      <c r="C126" s="15"/>
      <c r="D126" s="15"/>
      <c r="E126" s="69"/>
      <c r="F126" s="48"/>
      <c r="G126" s="48"/>
      <c r="H126" s="15"/>
      <c r="I126" s="26"/>
      <c r="J126" s="15"/>
      <c r="K126" s="49"/>
      <c r="L126" s="15"/>
      <c r="M126" s="48"/>
      <c r="N126" s="48"/>
      <c r="O126" s="15"/>
      <c r="P126" s="15"/>
    </row>
    <row r="127" spans="1:16">
      <c r="A127" s="15"/>
      <c r="B127" s="15"/>
      <c r="C127" s="15"/>
      <c r="D127" s="15"/>
      <c r="E127" s="69"/>
      <c r="F127" s="48"/>
      <c r="G127" s="48"/>
      <c r="H127" s="15"/>
      <c r="I127" s="26"/>
      <c r="J127" s="15"/>
      <c r="K127" s="49"/>
      <c r="L127" s="15"/>
      <c r="M127" s="48"/>
      <c r="N127" s="48"/>
      <c r="O127" s="15"/>
      <c r="P127" s="15"/>
    </row>
    <row r="128" spans="1:16">
      <c r="A128" s="15"/>
      <c r="B128" s="15"/>
      <c r="C128" s="15"/>
      <c r="D128" s="15"/>
      <c r="E128" s="69"/>
      <c r="F128" s="48"/>
      <c r="G128" s="48"/>
      <c r="H128" s="15"/>
      <c r="I128" s="26"/>
      <c r="J128" s="15"/>
      <c r="K128" s="49"/>
      <c r="L128" s="15"/>
      <c r="M128" s="48"/>
      <c r="N128" s="48"/>
      <c r="O128" s="15"/>
      <c r="P128" s="15"/>
    </row>
    <row r="129" spans="1:16">
      <c r="A129" s="15"/>
      <c r="B129" s="15"/>
      <c r="C129" s="15"/>
      <c r="D129" s="15"/>
      <c r="E129" s="69"/>
      <c r="F129" s="48"/>
      <c r="G129" s="48"/>
      <c r="H129" s="15"/>
      <c r="I129" s="26"/>
      <c r="J129" s="15"/>
      <c r="K129" s="49"/>
      <c r="L129" s="15"/>
      <c r="M129" s="48"/>
      <c r="N129" s="48"/>
      <c r="O129" s="15"/>
      <c r="P129" s="15"/>
    </row>
    <row r="130" spans="1:16">
      <c r="A130" s="15"/>
      <c r="B130" s="15"/>
      <c r="C130" s="15"/>
      <c r="D130" s="15"/>
      <c r="E130" s="69"/>
      <c r="F130" s="48"/>
      <c r="G130" s="48"/>
      <c r="H130" s="15"/>
      <c r="I130" s="26"/>
      <c r="J130" s="15"/>
      <c r="K130" s="49"/>
      <c r="L130" s="15"/>
      <c r="M130" s="48"/>
      <c r="N130" s="48"/>
      <c r="O130" s="15"/>
      <c r="P130" s="15"/>
    </row>
    <row r="131" spans="1:16">
      <c r="A131" s="15"/>
      <c r="B131" s="15"/>
      <c r="C131" s="15"/>
      <c r="D131" s="15"/>
      <c r="E131" s="69"/>
      <c r="F131" s="48"/>
      <c r="G131" s="48"/>
      <c r="H131" s="15"/>
      <c r="I131" s="26"/>
      <c r="J131" s="15"/>
      <c r="K131" s="49"/>
      <c r="L131" s="15"/>
      <c r="M131" s="48"/>
      <c r="N131" s="48"/>
      <c r="O131" s="15"/>
      <c r="P131" s="15"/>
    </row>
    <row r="132" spans="1:16">
      <c r="A132" s="15"/>
      <c r="B132" s="15"/>
      <c r="C132" s="15"/>
      <c r="D132" s="15"/>
      <c r="E132" s="69"/>
      <c r="F132" s="48"/>
      <c r="G132" s="48"/>
      <c r="H132" s="15"/>
      <c r="I132" s="26"/>
      <c r="J132" s="15"/>
      <c r="K132" s="49"/>
      <c r="L132" s="15"/>
      <c r="M132" s="48"/>
      <c r="N132" s="48"/>
      <c r="O132" s="15"/>
      <c r="P132" s="15"/>
    </row>
    <row r="133" spans="1:16">
      <c r="A133" s="15"/>
      <c r="B133" s="15"/>
      <c r="C133" s="15"/>
      <c r="D133" s="15"/>
      <c r="E133" s="69"/>
      <c r="F133" s="48"/>
      <c r="G133" s="48"/>
      <c r="H133" s="15"/>
      <c r="I133" s="26"/>
      <c r="J133" s="15"/>
      <c r="K133" s="49"/>
      <c r="L133" s="15"/>
      <c r="M133" s="48"/>
      <c r="N133" s="48"/>
      <c r="O133" s="15"/>
      <c r="P133" s="15"/>
    </row>
    <row r="134" spans="1:16">
      <c r="A134" s="15"/>
      <c r="B134" s="15"/>
      <c r="C134" s="15"/>
      <c r="D134" s="15"/>
      <c r="E134" s="69"/>
      <c r="F134" s="48"/>
      <c r="G134" s="48"/>
      <c r="H134" s="15"/>
      <c r="I134" s="26"/>
      <c r="J134" s="15"/>
      <c r="K134" s="49"/>
      <c r="L134" s="15"/>
      <c r="M134" s="48"/>
      <c r="N134" s="48"/>
      <c r="O134" s="15"/>
      <c r="P134" s="15"/>
    </row>
    <row r="135" spans="1:16">
      <c r="A135" s="15"/>
      <c r="B135" s="15"/>
      <c r="C135" s="15"/>
      <c r="D135" s="15"/>
      <c r="E135" s="69"/>
      <c r="F135" s="48"/>
      <c r="G135" s="48"/>
      <c r="H135" s="15"/>
      <c r="I135" s="26"/>
      <c r="J135" s="15"/>
      <c r="K135" s="49"/>
      <c r="L135" s="15"/>
      <c r="M135" s="48"/>
      <c r="N135" s="48"/>
      <c r="O135" s="15"/>
      <c r="P135" s="15"/>
    </row>
    <row r="136" spans="1:16">
      <c r="A136" s="15"/>
      <c r="B136" s="15"/>
      <c r="C136" s="15"/>
      <c r="D136" s="15"/>
      <c r="E136" s="69"/>
      <c r="F136" s="48"/>
      <c r="G136" s="48"/>
      <c r="H136" s="15"/>
      <c r="I136" s="26"/>
      <c r="J136" s="15"/>
      <c r="K136" s="49"/>
      <c r="L136" s="15"/>
      <c r="M136" s="48"/>
      <c r="N136" s="48"/>
      <c r="O136" s="15"/>
      <c r="P136" s="15"/>
    </row>
    <row r="137" spans="1:16">
      <c r="A137" s="15"/>
      <c r="B137" s="15"/>
      <c r="C137" s="15"/>
      <c r="D137" s="15"/>
      <c r="E137" s="69"/>
      <c r="F137" s="48"/>
      <c r="G137" s="48"/>
      <c r="H137" s="15"/>
      <c r="I137" s="26"/>
      <c r="J137" s="15"/>
      <c r="K137" s="49"/>
      <c r="L137" s="15"/>
      <c r="M137" s="48"/>
      <c r="N137" s="48"/>
      <c r="O137" s="15"/>
      <c r="P137" s="15"/>
    </row>
    <row r="138" spans="1:16">
      <c r="A138" s="15"/>
      <c r="B138" s="15"/>
      <c r="C138" s="15"/>
      <c r="D138" s="15"/>
      <c r="E138" s="69"/>
      <c r="F138" s="48"/>
      <c r="G138" s="48"/>
      <c r="H138" s="15"/>
      <c r="I138" s="26"/>
      <c r="J138" s="15"/>
      <c r="K138" s="49"/>
      <c r="L138" s="15"/>
      <c r="M138" s="48"/>
      <c r="N138" s="48"/>
      <c r="O138" s="15"/>
      <c r="P138" s="15"/>
    </row>
    <row r="139" spans="1:16">
      <c r="A139" s="15"/>
      <c r="B139" s="15"/>
      <c r="C139" s="15"/>
      <c r="D139" s="15"/>
      <c r="E139" s="69"/>
      <c r="F139" s="48"/>
      <c r="G139" s="48"/>
      <c r="H139" s="15"/>
      <c r="I139" s="26"/>
      <c r="J139" s="15"/>
      <c r="K139" s="49"/>
      <c r="L139" s="15"/>
      <c r="M139" s="48"/>
      <c r="N139" s="48"/>
      <c r="O139" s="15"/>
      <c r="P139" s="15"/>
    </row>
    <row r="140" spans="1:16">
      <c r="A140" s="15"/>
      <c r="B140" s="15"/>
      <c r="C140" s="15"/>
      <c r="D140" s="15"/>
      <c r="E140" s="69"/>
      <c r="F140" s="48"/>
      <c r="G140" s="48"/>
      <c r="H140" s="15"/>
      <c r="I140" s="26"/>
      <c r="J140" s="15"/>
      <c r="K140" s="49"/>
      <c r="L140" s="15"/>
      <c r="M140" s="48"/>
      <c r="N140" s="48"/>
      <c r="O140" s="15"/>
      <c r="P140" s="15"/>
    </row>
    <row r="141" spans="1:16">
      <c r="A141" s="15"/>
      <c r="B141" s="15"/>
      <c r="C141" s="15"/>
      <c r="D141" s="15"/>
      <c r="E141" s="69"/>
      <c r="F141" s="48"/>
      <c r="G141" s="48"/>
      <c r="H141" s="15"/>
      <c r="I141" s="26"/>
      <c r="J141" s="15"/>
      <c r="K141" s="49"/>
      <c r="L141" s="15"/>
      <c r="M141" s="48"/>
      <c r="N141" s="48"/>
      <c r="O141" s="15"/>
      <c r="P141" s="15"/>
    </row>
    <row r="142" spans="1:16">
      <c r="A142" s="15"/>
      <c r="B142" s="15"/>
      <c r="C142" s="15"/>
      <c r="D142" s="15"/>
      <c r="E142" s="69"/>
      <c r="F142" s="48"/>
      <c r="G142" s="48"/>
      <c r="H142" s="15"/>
      <c r="I142" s="26"/>
      <c r="J142" s="15"/>
      <c r="K142" s="49"/>
      <c r="L142" s="15"/>
      <c r="M142" s="48"/>
      <c r="N142" s="48"/>
      <c r="O142" s="15"/>
      <c r="P142" s="15"/>
    </row>
    <row r="143" spans="1:16">
      <c r="A143" s="15"/>
      <c r="B143" s="15"/>
      <c r="C143" s="15"/>
      <c r="D143" s="15"/>
      <c r="E143" s="69"/>
      <c r="F143" s="48"/>
      <c r="G143" s="48"/>
      <c r="H143" s="15"/>
      <c r="I143" s="26"/>
      <c r="J143" s="15"/>
      <c r="K143" s="49"/>
      <c r="L143" s="15"/>
      <c r="M143" s="48"/>
      <c r="N143" s="48"/>
      <c r="O143" s="15"/>
      <c r="P143" s="15"/>
    </row>
    <row r="144" spans="1:16">
      <c r="A144" s="15"/>
      <c r="B144" s="15"/>
      <c r="C144" s="15"/>
      <c r="D144" s="15"/>
      <c r="E144" s="69"/>
      <c r="F144" s="48"/>
      <c r="G144" s="48"/>
      <c r="H144" s="15"/>
      <c r="I144" s="26"/>
      <c r="J144" s="15"/>
      <c r="K144" s="49"/>
      <c r="L144" s="15"/>
      <c r="M144" s="48"/>
      <c r="N144" s="48"/>
      <c r="O144" s="15"/>
      <c r="P144" s="15"/>
    </row>
    <row r="145" spans="1:16">
      <c r="A145" s="15"/>
      <c r="B145" s="15"/>
      <c r="C145" s="15"/>
      <c r="D145" s="15"/>
      <c r="E145" s="69"/>
      <c r="F145" s="48"/>
      <c r="G145" s="48"/>
      <c r="H145" s="15"/>
      <c r="I145" s="26"/>
      <c r="J145" s="15"/>
      <c r="K145" s="49"/>
      <c r="L145" s="15"/>
      <c r="M145" s="48"/>
      <c r="N145" s="48"/>
      <c r="O145" s="15"/>
      <c r="P145" s="15"/>
    </row>
    <row r="146" spans="1:16">
      <c r="A146" s="15"/>
      <c r="B146" s="15"/>
      <c r="C146" s="15"/>
      <c r="D146" s="15"/>
      <c r="E146" s="69"/>
      <c r="F146" s="48"/>
      <c r="G146" s="48"/>
      <c r="H146" s="15"/>
      <c r="I146" s="26"/>
      <c r="J146" s="15"/>
      <c r="K146" s="49"/>
      <c r="L146" s="15"/>
      <c r="M146" s="48"/>
      <c r="N146" s="48"/>
      <c r="O146" s="15"/>
      <c r="P146" s="15"/>
    </row>
    <row r="147" spans="1:16">
      <c r="A147" s="15"/>
      <c r="B147" s="15"/>
      <c r="C147" s="15"/>
      <c r="D147" s="15"/>
      <c r="E147" s="69"/>
      <c r="F147" s="48"/>
      <c r="G147" s="48"/>
      <c r="H147" s="15"/>
      <c r="I147" s="26"/>
      <c r="J147" s="15"/>
      <c r="K147" s="49"/>
      <c r="L147" s="15"/>
      <c r="M147" s="48"/>
      <c r="N147" s="48"/>
      <c r="O147" s="15"/>
      <c r="P147" s="15"/>
    </row>
    <row r="148" spans="1:16">
      <c r="A148" s="15"/>
      <c r="B148" s="15"/>
      <c r="C148" s="15"/>
      <c r="D148" s="15"/>
      <c r="E148" s="69"/>
      <c r="F148" s="48"/>
      <c r="G148" s="48"/>
      <c r="H148" s="15"/>
      <c r="I148" s="26"/>
      <c r="J148" s="15"/>
      <c r="K148" s="49"/>
      <c r="L148" s="15"/>
      <c r="M148" s="48"/>
      <c r="N148" s="48"/>
      <c r="O148" s="15"/>
      <c r="P148" s="15"/>
    </row>
    <row r="149" spans="1:16">
      <c r="A149" s="15"/>
      <c r="B149" s="15"/>
      <c r="C149" s="15"/>
      <c r="D149" s="15"/>
      <c r="E149" s="69"/>
      <c r="F149" s="48"/>
      <c r="G149" s="48"/>
      <c r="H149" s="15"/>
      <c r="I149" s="26"/>
      <c r="J149" s="15"/>
      <c r="K149" s="49"/>
      <c r="L149" s="15"/>
      <c r="M149" s="48"/>
      <c r="N149" s="48"/>
      <c r="O149" s="15"/>
      <c r="P149" s="15"/>
    </row>
    <row r="150" spans="1:16">
      <c r="A150" s="15"/>
      <c r="B150" s="15"/>
      <c r="C150" s="15"/>
      <c r="D150" s="15"/>
      <c r="E150" s="69"/>
      <c r="F150" s="48"/>
      <c r="G150" s="48"/>
      <c r="H150" s="15"/>
      <c r="I150" s="26"/>
      <c r="J150" s="15"/>
      <c r="K150" s="49"/>
      <c r="L150" s="15"/>
      <c r="M150" s="48"/>
      <c r="N150" s="48"/>
      <c r="O150" s="15"/>
      <c r="P150" s="15"/>
    </row>
    <row r="731" spans="9:9">
      <c r="I731" s="13">
        <v>1</v>
      </c>
    </row>
    <row r="6348" spans="10:10">
      <c r="J6348">
        <v>1</v>
      </c>
    </row>
  </sheetData>
  <sheetProtection algorithmName="SHA-512" hashValue="XB24pGKGAjiaOYzow/6komw/4gRtQwYsjZfLWLfuyo74+Dh6G17BdV7ozEN1j87trYHhzd8HpeVI8tN+2Q3OqA==" saltValue="pYho36f5Zp0j4gDA0XvoPw==" spinCount="100000" sheet="1" selectLockedCells="1"/>
  <mergeCells count="1">
    <mergeCell ref="J4:N4"/>
  </mergeCells>
  <conditionalFormatting sqref="I6">
    <cfRule type="expression" dxfId="622" priority="620">
      <formula>$I6&gt;5</formula>
    </cfRule>
  </conditionalFormatting>
  <conditionalFormatting sqref="I7:I13">
    <cfRule type="expression" dxfId="621" priority="619">
      <formula>$I7&gt;5</formula>
    </cfRule>
  </conditionalFormatting>
  <conditionalFormatting sqref="I14">
    <cfRule type="expression" dxfId="620" priority="618">
      <formula>$I14&gt;5</formula>
    </cfRule>
  </conditionalFormatting>
  <conditionalFormatting sqref="I80">
    <cfRule type="expression" dxfId="619" priority="616">
      <formula>$I80&gt;5</formula>
    </cfRule>
  </conditionalFormatting>
  <conditionalFormatting sqref="J80:L80">
    <cfRule type="expression" dxfId="618" priority="617">
      <formula>$J80&gt;$J67</formula>
    </cfRule>
  </conditionalFormatting>
  <conditionalFormatting sqref="I19">
    <cfRule type="cellIs" dxfId="617" priority="614" operator="lessThan">
      <formula>I6</formula>
    </cfRule>
    <cfRule type="cellIs" dxfId="616" priority="615" operator="greaterThan">
      <formula>I6</formula>
    </cfRule>
  </conditionalFormatting>
  <conditionalFormatting sqref="I20">
    <cfRule type="cellIs" dxfId="615" priority="612" operator="lessThan">
      <formula>I7</formula>
    </cfRule>
    <cfRule type="cellIs" dxfId="614" priority="613" operator="greaterThan">
      <formula>I7</formula>
    </cfRule>
  </conditionalFormatting>
  <conditionalFormatting sqref="I21">
    <cfRule type="cellIs" dxfId="613" priority="610" operator="lessThan">
      <formula>I8</formula>
    </cfRule>
    <cfRule type="cellIs" dxfId="612" priority="611" operator="greaterThan">
      <formula>I8</formula>
    </cfRule>
  </conditionalFormatting>
  <conditionalFormatting sqref="I22">
    <cfRule type="cellIs" dxfId="611" priority="608" operator="lessThan">
      <formula>I9</formula>
    </cfRule>
    <cfRule type="cellIs" dxfId="610" priority="609" operator="greaterThan">
      <formula>I9</formula>
    </cfRule>
  </conditionalFormatting>
  <conditionalFormatting sqref="I23">
    <cfRule type="cellIs" dxfId="609" priority="606" operator="lessThan">
      <formula>I10</formula>
    </cfRule>
    <cfRule type="cellIs" dxfId="608" priority="607" operator="greaterThan">
      <formula>I10</formula>
    </cfRule>
  </conditionalFormatting>
  <conditionalFormatting sqref="I24">
    <cfRule type="cellIs" dxfId="607" priority="604" operator="lessThan">
      <formula>I11</formula>
    </cfRule>
    <cfRule type="cellIs" dxfId="606" priority="605" operator="greaterThan">
      <formula>I11</formula>
    </cfRule>
  </conditionalFormatting>
  <conditionalFormatting sqref="I25">
    <cfRule type="cellIs" dxfId="605" priority="602" operator="lessThan">
      <formula>I12</formula>
    </cfRule>
    <cfRule type="cellIs" dxfId="604" priority="603" operator="greaterThan">
      <formula>I12</formula>
    </cfRule>
  </conditionalFormatting>
  <conditionalFormatting sqref="I26">
    <cfRule type="cellIs" dxfId="603" priority="600" operator="lessThan">
      <formula>I13</formula>
    </cfRule>
    <cfRule type="cellIs" dxfId="602" priority="601" operator="greaterThan">
      <formula>I13</formula>
    </cfRule>
  </conditionalFormatting>
  <conditionalFormatting sqref="I27">
    <cfRule type="cellIs" dxfId="601" priority="598" operator="lessThan">
      <formula>I14</formula>
    </cfRule>
    <cfRule type="cellIs" dxfId="600" priority="599" operator="greaterThan">
      <formula>I14</formula>
    </cfRule>
  </conditionalFormatting>
  <conditionalFormatting sqref="J19">
    <cfRule type="cellIs" dxfId="599" priority="596" operator="lessThan">
      <formula>J6</formula>
    </cfRule>
    <cfRule type="cellIs" dxfId="598" priority="597" operator="greaterThan">
      <formula>J6</formula>
    </cfRule>
  </conditionalFormatting>
  <conditionalFormatting sqref="J20">
    <cfRule type="cellIs" dxfId="597" priority="594" operator="lessThan">
      <formula>J7</formula>
    </cfRule>
    <cfRule type="cellIs" dxfId="596" priority="595" operator="greaterThan">
      <formula>J7</formula>
    </cfRule>
  </conditionalFormatting>
  <conditionalFormatting sqref="J21">
    <cfRule type="cellIs" dxfId="595" priority="592" operator="lessThan">
      <formula>J8</formula>
    </cfRule>
    <cfRule type="cellIs" dxfId="594" priority="593" operator="greaterThan">
      <formula>J8</formula>
    </cfRule>
  </conditionalFormatting>
  <conditionalFormatting sqref="J22">
    <cfRule type="cellIs" dxfId="593" priority="590" operator="lessThan">
      <formula>J9</formula>
    </cfRule>
    <cfRule type="cellIs" dxfId="592" priority="591" operator="greaterThan">
      <formula>J9</formula>
    </cfRule>
  </conditionalFormatting>
  <conditionalFormatting sqref="J23">
    <cfRule type="cellIs" dxfId="591" priority="588" operator="lessThan">
      <formula>J10</formula>
    </cfRule>
    <cfRule type="cellIs" dxfId="590" priority="589" operator="greaterThan">
      <formula>J10</formula>
    </cfRule>
  </conditionalFormatting>
  <conditionalFormatting sqref="J24">
    <cfRule type="cellIs" dxfId="589" priority="586" operator="lessThan">
      <formula>J11</formula>
    </cfRule>
    <cfRule type="cellIs" dxfId="588" priority="587" operator="greaterThan">
      <formula>J11</formula>
    </cfRule>
  </conditionalFormatting>
  <conditionalFormatting sqref="J25">
    <cfRule type="cellIs" dxfId="587" priority="584" operator="lessThan">
      <formula>J12</formula>
    </cfRule>
    <cfRule type="cellIs" dxfId="586" priority="585" operator="greaterThan">
      <formula>J12</formula>
    </cfRule>
  </conditionalFormatting>
  <conditionalFormatting sqref="J26">
    <cfRule type="cellIs" dxfId="585" priority="582" operator="lessThan">
      <formula>J13</formula>
    </cfRule>
    <cfRule type="cellIs" dxfId="584" priority="583" operator="greaterThan">
      <formula>J13</formula>
    </cfRule>
  </conditionalFormatting>
  <conditionalFormatting sqref="J27">
    <cfRule type="cellIs" dxfId="583" priority="580" operator="lessThan">
      <formula>J14</formula>
    </cfRule>
    <cfRule type="cellIs" dxfId="582" priority="581" operator="greaterThan">
      <formula>J14</formula>
    </cfRule>
  </conditionalFormatting>
  <conditionalFormatting sqref="I32">
    <cfRule type="cellIs" dxfId="581" priority="578" operator="lessThan">
      <formula>I19</formula>
    </cfRule>
    <cfRule type="cellIs" dxfId="580" priority="579" operator="greaterThan">
      <formula>I19</formula>
    </cfRule>
  </conditionalFormatting>
  <conditionalFormatting sqref="I33">
    <cfRule type="cellIs" dxfId="579" priority="576" operator="lessThan">
      <formula>I20</formula>
    </cfRule>
    <cfRule type="cellIs" dxfId="578" priority="577" operator="greaterThan">
      <formula>I20</formula>
    </cfRule>
  </conditionalFormatting>
  <conditionalFormatting sqref="I34">
    <cfRule type="cellIs" dxfId="577" priority="574" operator="lessThan">
      <formula>I21</formula>
    </cfRule>
    <cfRule type="cellIs" dxfId="576" priority="575" operator="greaterThan">
      <formula>I21</formula>
    </cfRule>
  </conditionalFormatting>
  <conditionalFormatting sqref="I35">
    <cfRule type="cellIs" dxfId="575" priority="572" operator="lessThan">
      <formula>I22</formula>
    </cfRule>
    <cfRule type="cellIs" dxfId="574" priority="573" operator="greaterThan">
      <formula>I22</formula>
    </cfRule>
  </conditionalFormatting>
  <conditionalFormatting sqref="I36">
    <cfRule type="cellIs" dxfId="573" priority="570" operator="lessThan">
      <formula>I23</formula>
    </cfRule>
    <cfRule type="cellIs" dxfId="572" priority="571" operator="greaterThan">
      <formula>I23</formula>
    </cfRule>
  </conditionalFormatting>
  <conditionalFormatting sqref="I37">
    <cfRule type="cellIs" dxfId="571" priority="568" operator="lessThan">
      <formula>I24</formula>
    </cfRule>
    <cfRule type="cellIs" dxfId="570" priority="569" operator="greaterThan">
      <formula>I24</formula>
    </cfRule>
  </conditionalFormatting>
  <conditionalFormatting sqref="I38">
    <cfRule type="cellIs" dxfId="569" priority="566" operator="lessThan">
      <formula>I25</formula>
    </cfRule>
    <cfRule type="cellIs" dxfId="568" priority="567" operator="greaterThan">
      <formula>I25</formula>
    </cfRule>
  </conditionalFormatting>
  <conditionalFormatting sqref="I39">
    <cfRule type="cellIs" dxfId="567" priority="564" operator="lessThan">
      <formula>I26</formula>
    </cfRule>
    <cfRule type="cellIs" dxfId="566" priority="565" operator="greaterThan">
      <formula>I26</formula>
    </cfRule>
  </conditionalFormatting>
  <conditionalFormatting sqref="I40">
    <cfRule type="cellIs" dxfId="565" priority="562" operator="lessThan">
      <formula>I27</formula>
    </cfRule>
    <cfRule type="cellIs" dxfId="564" priority="563" operator="greaterThan">
      <formula>I27</formula>
    </cfRule>
  </conditionalFormatting>
  <conditionalFormatting sqref="J32">
    <cfRule type="cellIs" dxfId="563" priority="560" operator="lessThan">
      <formula>J19</formula>
    </cfRule>
    <cfRule type="cellIs" dxfId="562" priority="561" operator="greaterThan">
      <formula>J19</formula>
    </cfRule>
  </conditionalFormatting>
  <conditionalFormatting sqref="J33">
    <cfRule type="cellIs" dxfId="561" priority="558" operator="lessThan">
      <formula>J20</formula>
    </cfRule>
    <cfRule type="cellIs" dxfId="560" priority="559" operator="greaterThan">
      <formula>J20</formula>
    </cfRule>
  </conditionalFormatting>
  <conditionalFormatting sqref="J34">
    <cfRule type="cellIs" dxfId="559" priority="556" operator="lessThan">
      <formula>J21</formula>
    </cfRule>
    <cfRule type="cellIs" dxfId="558" priority="557" operator="greaterThan">
      <formula>J21</formula>
    </cfRule>
  </conditionalFormatting>
  <conditionalFormatting sqref="J35">
    <cfRule type="cellIs" dxfId="557" priority="554" operator="lessThan">
      <formula>J22</formula>
    </cfRule>
    <cfRule type="cellIs" dxfId="556" priority="555" operator="greaterThan">
      <formula>J22</formula>
    </cfRule>
  </conditionalFormatting>
  <conditionalFormatting sqref="J36">
    <cfRule type="cellIs" dxfId="555" priority="552" operator="lessThan">
      <formula>J23</formula>
    </cfRule>
    <cfRule type="cellIs" dxfId="554" priority="553" operator="greaterThan">
      <formula>J23</formula>
    </cfRule>
  </conditionalFormatting>
  <conditionalFormatting sqref="J37">
    <cfRule type="cellIs" dxfId="553" priority="550" operator="lessThan">
      <formula>J24</formula>
    </cfRule>
    <cfRule type="cellIs" dxfId="552" priority="551" operator="greaterThan">
      <formula>J24</formula>
    </cfRule>
  </conditionalFormatting>
  <conditionalFormatting sqref="J38">
    <cfRule type="cellIs" dxfId="551" priority="548" operator="lessThan">
      <formula>J25</formula>
    </cfRule>
    <cfRule type="cellIs" dxfId="550" priority="549" operator="greaterThan">
      <formula>J25</formula>
    </cfRule>
  </conditionalFormatting>
  <conditionalFormatting sqref="J39">
    <cfRule type="cellIs" dxfId="549" priority="546" operator="lessThan">
      <formula>J26</formula>
    </cfRule>
    <cfRule type="cellIs" dxfId="548" priority="547" operator="greaterThan">
      <formula>J26</formula>
    </cfRule>
  </conditionalFormatting>
  <conditionalFormatting sqref="J40">
    <cfRule type="cellIs" dxfId="547" priority="544" operator="lessThan">
      <formula>J27</formula>
    </cfRule>
    <cfRule type="cellIs" dxfId="546" priority="545" operator="greaterThan">
      <formula>J27</formula>
    </cfRule>
  </conditionalFormatting>
  <conditionalFormatting sqref="I45">
    <cfRule type="cellIs" dxfId="545" priority="542" operator="lessThan">
      <formula>I32</formula>
    </cfRule>
    <cfRule type="cellIs" dxfId="544" priority="543" operator="greaterThan">
      <formula>I32</formula>
    </cfRule>
  </conditionalFormatting>
  <conditionalFormatting sqref="I46">
    <cfRule type="cellIs" dxfId="543" priority="540" operator="lessThan">
      <formula>I33</formula>
    </cfRule>
    <cfRule type="cellIs" dxfId="542" priority="541" operator="greaterThan">
      <formula>I33</formula>
    </cfRule>
  </conditionalFormatting>
  <conditionalFormatting sqref="I47">
    <cfRule type="cellIs" dxfId="541" priority="538" operator="lessThan">
      <formula>I34</formula>
    </cfRule>
    <cfRule type="cellIs" dxfId="540" priority="539" operator="greaterThan">
      <formula>I34</formula>
    </cfRule>
  </conditionalFormatting>
  <conditionalFormatting sqref="I48">
    <cfRule type="cellIs" dxfId="539" priority="536" operator="lessThan">
      <formula>I35</formula>
    </cfRule>
    <cfRule type="cellIs" dxfId="538" priority="537" operator="greaterThan">
      <formula>I35</formula>
    </cfRule>
  </conditionalFormatting>
  <conditionalFormatting sqref="I49">
    <cfRule type="cellIs" dxfId="537" priority="534" operator="lessThan">
      <formula>I36</formula>
    </cfRule>
    <cfRule type="cellIs" dxfId="536" priority="535" operator="greaterThan">
      <formula>I36</formula>
    </cfRule>
  </conditionalFormatting>
  <conditionalFormatting sqref="I50">
    <cfRule type="cellIs" dxfId="535" priority="532" operator="lessThan">
      <formula>I37</formula>
    </cfRule>
    <cfRule type="cellIs" dxfId="534" priority="533" operator="greaterThan">
      <formula>I37</formula>
    </cfRule>
  </conditionalFormatting>
  <conditionalFormatting sqref="I51">
    <cfRule type="cellIs" dxfId="533" priority="530" operator="lessThan">
      <formula>I38</formula>
    </cfRule>
    <cfRule type="cellIs" dxfId="532" priority="531" operator="greaterThan">
      <formula>I38</formula>
    </cfRule>
  </conditionalFormatting>
  <conditionalFormatting sqref="I52">
    <cfRule type="cellIs" dxfId="531" priority="528" operator="lessThan">
      <formula>I39</formula>
    </cfRule>
    <cfRule type="cellIs" dxfId="530" priority="529" operator="greaterThan">
      <formula>I39</formula>
    </cfRule>
  </conditionalFormatting>
  <conditionalFormatting sqref="I53">
    <cfRule type="cellIs" dxfId="529" priority="526" operator="lessThan">
      <formula>I40</formula>
    </cfRule>
    <cfRule type="cellIs" dxfId="528" priority="527" operator="greaterThan">
      <formula>I40</formula>
    </cfRule>
  </conditionalFormatting>
  <conditionalFormatting sqref="J45">
    <cfRule type="cellIs" dxfId="527" priority="524" operator="lessThan">
      <formula>J32</formula>
    </cfRule>
    <cfRule type="cellIs" dxfId="526" priority="525" operator="greaterThan">
      <formula>J32</formula>
    </cfRule>
  </conditionalFormatting>
  <conditionalFormatting sqref="J46">
    <cfRule type="cellIs" dxfId="525" priority="522" operator="lessThan">
      <formula>J33</formula>
    </cfRule>
    <cfRule type="cellIs" dxfId="524" priority="523" operator="greaterThan">
      <formula>J33</formula>
    </cfRule>
  </conditionalFormatting>
  <conditionalFormatting sqref="J47">
    <cfRule type="cellIs" dxfId="523" priority="520" operator="lessThan">
      <formula>J34</formula>
    </cfRule>
    <cfRule type="cellIs" dxfId="522" priority="521" operator="greaterThan">
      <formula>J34</formula>
    </cfRule>
  </conditionalFormatting>
  <conditionalFormatting sqref="J48">
    <cfRule type="cellIs" dxfId="521" priority="518" operator="lessThan">
      <formula>J35</formula>
    </cfRule>
    <cfRule type="cellIs" dxfId="520" priority="519" operator="greaterThan">
      <formula>J35</formula>
    </cfRule>
  </conditionalFormatting>
  <conditionalFormatting sqref="J49">
    <cfRule type="cellIs" dxfId="519" priority="516" operator="lessThan">
      <formula>J36</formula>
    </cfRule>
    <cfRule type="cellIs" dxfId="518" priority="517" operator="greaterThan">
      <formula>J36</formula>
    </cfRule>
  </conditionalFormatting>
  <conditionalFormatting sqref="J50">
    <cfRule type="cellIs" dxfId="517" priority="514" operator="lessThan">
      <formula>J37</formula>
    </cfRule>
    <cfRule type="cellIs" dxfId="516" priority="515" operator="greaterThan">
      <formula>J37</formula>
    </cfRule>
  </conditionalFormatting>
  <conditionalFormatting sqref="J51">
    <cfRule type="cellIs" dxfId="515" priority="512" operator="lessThan">
      <formula>J38</formula>
    </cfRule>
    <cfRule type="cellIs" dxfId="514" priority="513" operator="greaterThan">
      <formula>J38</formula>
    </cfRule>
  </conditionalFormatting>
  <conditionalFormatting sqref="J52">
    <cfRule type="cellIs" dxfId="513" priority="510" operator="lessThan">
      <formula>J39</formula>
    </cfRule>
    <cfRule type="cellIs" dxfId="512" priority="511" operator="greaterThan">
      <formula>J39</formula>
    </cfRule>
  </conditionalFormatting>
  <conditionalFormatting sqref="J53">
    <cfRule type="cellIs" dxfId="511" priority="508" operator="lessThan">
      <formula>J40</formula>
    </cfRule>
    <cfRule type="cellIs" dxfId="510" priority="509" operator="greaterThan">
      <formula>J40</formula>
    </cfRule>
  </conditionalFormatting>
  <conditionalFormatting sqref="I58">
    <cfRule type="cellIs" dxfId="509" priority="506" operator="lessThan">
      <formula>I45</formula>
    </cfRule>
    <cfRule type="cellIs" dxfId="508" priority="507" operator="greaterThan">
      <formula>I45</formula>
    </cfRule>
  </conditionalFormatting>
  <conditionalFormatting sqref="I59">
    <cfRule type="cellIs" dxfId="507" priority="504" operator="lessThan">
      <formula>I46</formula>
    </cfRule>
    <cfRule type="cellIs" dxfId="506" priority="505" operator="greaterThan">
      <formula>I46</formula>
    </cfRule>
  </conditionalFormatting>
  <conditionalFormatting sqref="I60">
    <cfRule type="cellIs" dxfId="505" priority="502" operator="lessThan">
      <formula>I47</formula>
    </cfRule>
    <cfRule type="cellIs" dxfId="504" priority="503" operator="greaterThan">
      <formula>I47</formula>
    </cfRule>
  </conditionalFormatting>
  <conditionalFormatting sqref="I61">
    <cfRule type="cellIs" dxfId="503" priority="500" operator="lessThan">
      <formula>I48</formula>
    </cfRule>
    <cfRule type="cellIs" dxfId="502" priority="501" operator="greaterThan">
      <formula>I48</formula>
    </cfRule>
  </conditionalFormatting>
  <conditionalFormatting sqref="I62">
    <cfRule type="cellIs" dxfId="501" priority="498" operator="lessThan">
      <formula>I49</formula>
    </cfRule>
    <cfRule type="cellIs" dxfId="500" priority="499" operator="greaterThan">
      <formula>I49</formula>
    </cfRule>
  </conditionalFormatting>
  <conditionalFormatting sqref="I63">
    <cfRule type="cellIs" dxfId="499" priority="496" operator="lessThan">
      <formula>I50</formula>
    </cfRule>
    <cfRule type="cellIs" dxfId="498" priority="497" operator="greaterThan">
      <formula>I50</formula>
    </cfRule>
  </conditionalFormatting>
  <conditionalFormatting sqref="I64">
    <cfRule type="cellIs" dxfId="497" priority="494" operator="lessThan">
      <formula>I51</formula>
    </cfRule>
    <cfRule type="cellIs" dxfId="496" priority="495" operator="greaterThan">
      <formula>I51</formula>
    </cfRule>
  </conditionalFormatting>
  <conditionalFormatting sqref="I65">
    <cfRule type="cellIs" dxfId="495" priority="492" operator="lessThan">
      <formula>I52</formula>
    </cfRule>
    <cfRule type="cellIs" dxfId="494" priority="493" operator="greaterThan">
      <formula>I52</formula>
    </cfRule>
  </conditionalFormatting>
  <conditionalFormatting sqref="I66">
    <cfRule type="cellIs" dxfId="493" priority="490" operator="lessThan">
      <formula>I53</formula>
    </cfRule>
    <cfRule type="cellIs" dxfId="492" priority="491" operator="greaterThan">
      <formula>I53</formula>
    </cfRule>
  </conditionalFormatting>
  <conditionalFormatting sqref="J58">
    <cfRule type="cellIs" dxfId="491" priority="488" operator="lessThan">
      <formula>J45</formula>
    </cfRule>
    <cfRule type="cellIs" dxfId="490" priority="489" operator="greaterThan">
      <formula>J45</formula>
    </cfRule>
  </conditionalFormatting>
  <conditionalFormatting sqref="J59">
    <cfRule type="cellIs" dxfId="489" priority="486" operator="lessThan">
      <formula>J46</formula>
    </cfRule>
    <cfRule type="cellIs" dxfId="488" priority="487" operator="greaterThan">
      <formula>J46</formula>
    </cfRule>
  </conditionalFormatting>
  <conditionalFormatting sqref="J60">
    <cfRule type="cellIs" dxfId="487" priority="484" operator="lessThan">
      <formula>J47</formula>
    </cfRule>
    <cfRule type="cellIs" dxfId="486" priority="485" operator="greaterThan">
      <formula>J47</formula>
    </cfRule>
  </conditionalFormatting>
  <conditionalFormatting sqref="J61">
    <cfRule type="cellIs" dxfId="485" priority="482" operator="lessThan">
      <formula>J48</formula>
    </cfRule>
    <cfRule type="cellIs" dxfId="484" priority="483" operator="greaterThan">
      <formula>J48</formula>
    </cfRule>
  </conditionalFormatting>
  <conditionalFormatting sqref="J62">
    <cfRule type="cellIs" dxfId="483" priority="480" operator="lessThan">
      <formula>J49</formula>
    </cfRule>
    <cfRule type="cellIs" dxfId="482" priority="481" operator="greaterThan">
      <formula>J49</formula>
    </cfRule>
  </conditionalFormatting>
  <conditionalFormatting sqref="J63">
    <cfRule type="cellIs" dxfId="481" priority="478" operator="lessThan">
      <formula>J50</formula>
    </cfRule>
    <cfRule type="cellIs" dxfId="480" priority="479" operator="greaterThan">
      <formula>J50</formula>
    </cfRule>
  </conditionalFormatting>
  <conditionalFormatting sqref="J64">
    <cfRule type="cellIs" dxfId="479" priority="476" operator="lessThan">
      <formula>J51</formula>
    </cfRule>
    <cfRule type="cellIs" dxfId="478" priority="477" operator="greaterThan">
      <formula>J51</formula>
    </cfRule>
  </conditionalFormatting>
  <conditionalFormatting sqref="J65">
    <cfRule type="cellIs" dxfId="477" priority="474" operator="lessThan">
      <formula>J52</formula>
    </cfRule>
    <cfRule type="cellIs" dxfId="476" priority="475" operator="greaterThan">
      <formula>J52</formula>
    </cfRule>
  </conditionalFormatting>
  <conditionalFormatting sqref="J66">
    <cfRule type="cellIs" dxfId="475" priority="472" operator="lessThan">
      <formula>J53</formula>
    </cfRule>
    <cfRule type="cellIs" dxfId="474" priority="473" operator="greaterThan">
      <formula>J53</formula>
    </cfRule>
  </conditionalFormatting>
  <conditionalFormatting sqref="I71">
    <cfRule type="cellIs" dxfId="473" priority="470" operator="lessThan">
      <formula>I58</formula>
    </cfRule>
    <cfRule type="cellIs" dxfId="472" priority="471" operator="greaterThan">
      <formula>I58</formula>
    </cfRule>
  </conditionalFormatting>
  <conditionalFormatting sqref="I72">
    <cfRule type="cellIs" dxfId="471" priority="468" operator="lessThan">
      <formula>I59</formula>
    </cfRule>
    <cfRule type="cellIs" dxfId="470" priority="469" operator="greaterThan">
      <formula>I59</formula>
    </cfRule>
  </conditionalFormatting>
  <conditionalFormatting sqref="I73">
    <cfRule type="cellIs" dxfId="469" priority="466" operator="lessThan">
      <formula>I60</formula>
    </cfRule>
    <cfRule type="cellIs" dxfId="468" priority="467" operator="greaterThan">
      <formula>I60</formula>
    </cfRule>
  </conditionalFormatting>
  <conditionalFormatting sqref="I74">
    <cfRule type="cellIs" dxfId="467" priority="464" operator="lessThan">
      <formula>I61</formula>
    </cfRule>
    <cfRule type="cellIs" dxfId="466" priority="465" operator="greaterThan">
      <formula>I61</formula>
    </cfRule>
  </conditionalFormatting>
  <conditionalFormatting sqref="I75">
    <cfRule type="cellIs" dxfId="465" priority="462" operator="lessThan">
      <formula>I62</formula>
    </cfRule>
    <cfRule type="cellIs" dxfId="464" priority="463" operator="greaterThan">
      <formula>I62</formula>
    </cfRule>
  </conditionalFormatting>
  <conditionalFormatting sqref="I76">
    <cfRule type="cellIs" dxfId="463" priority="460" operator="lessThan">
      <formula>I63</formula>
    </cfRule>
    <cfRule type="cellIs" dxfId="462" priority="461" operator="greaterThan">
      <formula>I63</formula>
    </cfRule>
  </conditionalFormatting>
  <conditionalFormatting sqref="I77">
    <cfRule type="cellIs" dxfId="461" priority="458" operator="lessThan">
      <formula>I64</formula>
    </cfRule>
    <cfRule type="cellIs" dxfId="460" priority="459" operator="greaterThan">
      <formula>I64</formula>
    </cfRule>
  </conditionalFormatting>
  <conditionalFormatting sqref="I78">
    <cfRule type="cellIs" dxfId="459" priority="456" operator="lessThan">
      <formula>I65</formula>
    </cfRule>
    <cfRule type="cellIs" dxfId="458" priority="457" operator="greaterThan">
      <formula>I65</formula>
    </cfRule>
  </conditionalFormatting>
  <conditionalFormatting sqref="I79">
    <cfRule type="cellIs" dxfId="457" priority="454" operator="lessThan">
      <formula>I66</formula>
    </cfRule>
    <cfRule type="cellIs" dxfId="456" priority="455" operator="greaterThan">
      <formula>I66</formula>
    </cfRule>
  </conditionalFormatting>
  <conditionalFormatting sqref="J71">
    <cfRule type="cellIs" dxfId="455" priority="452" operator="lessThan">
      <formula>J58</formula>
    </cfRule>
    <cfRule type="cellIs" dxfId="454" priority="453" operator="greaterThan">
      <formula>J58</formula>
    </cfRule>
  </conditionalFormatting>
  <conditionalFormatting sqref="J72">
    <cfRule type="cellIs" dxfId="453" priority="450" operator="lessThan">
      <formula>J59</formula>
    </cfRule>
    <cfRule type="cellIs" dxfId="452" priority="451" operator="greaterThan">
      <formula>J59</formula>
    </cfRule>
  </conditionalFormatting>
  <conditionalFormatting sqref="J73">
    <cfRule type="cellIs" dxfId="451" priority="448" operator="lessThan">
      <formula>J60</formula>
    </cfRule>
    <cfRule type="cellIs" dxfId="450" priority="449" operator="greaterThan">
      <formula>J60</formula>
    </cfRule>
  </conditionalFormatting>
  <conditionalFormatting sqref="J74">
    <cfRule type="cellIs" dxfId="449" priority="446" operator="lessThan">
      <formula>J61</formula>
    </cfRule>
    <cfRule type="cellIs" dxfId="448" priority="447" operator="greaterThan">
      <formula>J61</formula>
    </cfRule>
  </conditionalFormatting>
  <conditionalFormatting sqref="J75">
    <cfRule type="cellIs" dxfId="447" priority="444" operator="lessThan">
      <formula>J62</formula>
    </cfRule>
    <cfRule type="cellIs" dxfId="446" priority="445" operator="greaterThan">
      <formula>J62</formula>
    </cfRule>
  </conditionalFormatting>
  <conditionalFormatting sqref="J76">
    <cfRule type="cellIs" dxfId="445" priority="442" operator="lessThan">
      <formula>J63</formula>
    </cfRule>
    <cfRule type="cellIs" dxfId="444" priority="443" operator="greaterThan">
      <formula>J63</formula>
    </cfRule>
  </conditionalFormatting>
  <conditionalFormatting sqref="J77">
    <cfRule type="cellIs" dxfId="443" priority="440" operator="lessThan">
      <formula>J64</formula>
    </cfRule>
    <cfRule type="cellIs" dxfId="442" priority="441" operator="greaterThan">
      <formula>J64</formula>
    </cfRule>
  </conditionalFormatting>
  <conditionalFormatting sqref="J78">
    <cfRule type="cellIs" dxfId="441" priority="438" operator="lessThan">
      <formula>J65</formula>
    </cfRule>
    <cfRule type="cellIs" dxfId="440" priority="439" operator="greaterThan">
      <formula>J65</formula>
    </cfRule>
  </conditionalFormatting>
  <conditionalFormatting sqref="J79">
    <cfRule type="cellIs" dxfId="439" priority="436" operator="lessThan">
      <formula>J66</formula>
    </cfRule>
    <cfRule type="cellIs" dxfId="438" priority="437" operator="greaterThan">
      <formula>J66</formula>
    </cfRule>
  </conditionalFormatting>
  <conditionalFormatting sqref="I84">
    <cfRule type="cellIs" dxfId="437" priority="434" operator="lessThan">
      <formula>I71</formula>
    </cfRule>
    <cfRule type="cellIs" dxfId="436" priority="435" operator="greaterThan">
      <formula>I71</formula>
    </cfRule>
  </conditionalFormatting>
  <conditionalFormatting sqref="I85">
    <cfRule type="cellIs" dxfId="435" priority="432" operator="lessThan">
      <formula>I72</formula>
    </cfRule>
    <cfRule type="cellIs" dxfId="434" priority="433" operator="greaterThan">
      <formula>I72</formula>
    </cfRule>
  </conditionalFormatting>
  <conditionalFormatting sqref="I86">
    <cfRule type="cellIs" dxfId="433" priority="430" operator="lessThan">
      <formula>I73</formula>
    </cfRule>
    <cfRule type="cellIs" dxfId="432" priority="431" operator="greaterThan">
      <formula>I73</formula>
    </cfRule>
  </conditionalFormatting>
  <conditionalFormatting sqref="I87">
    <cfRule type="cellIs" dxfId="431" priority="428" operator="lessThan">
      <formula>I74</formula>
    </cfRule>
    <cfRule type="cellIs" dxfId="430" priority="429" operator="greaterThan">
      <formula>I74</formula>
    </cfRule>
  </conditionalFormatting>
  <conditionalFormatting sqref="I88">
    <cfRule type="cellIs" dxfId="429" priority="426" operator="lessThan">
      <formula>I75</formula>
    </cfRule>
    <cfRule type="cellIs" dxfId="428" priority="427" operator="greaterThan">
      <formula>I75</formula>
    </cfRule>
  </conditionalFormatting>
  <conditionalFormatting sqref="I89">
    <cfRule type="cellIs" dxfId="427" priority="424" operator="lessThan">
      <formula>I76</formula>
    </cfRule>
    <cfRule type="cellIs" dxfId="426" priority="425" operator="greaterThan">
      <formula>I76</formula>
    </cfRule>
  </conditionalFormatting>
  <conditionalFormatting sqref="I90">
    <cfRule type="cellIs" dxfId="425" priority="422" operator="lessThan">
      <formula>I77</formula>
    </cfRule>
    <cfRule type="cellIs" dxfId="424" priority="423" operator="greaterThan">
      <formula>I77</formula>
    </cfRule>
  </conditionalFormatting>
  <conditionalFormatting sqref="I91">
    <cfRule type="cellIs" dxfId="423" priority="420" operator="lessThan">
      <formula>I78</formula>
    </cfRule>
    <cfRule type="cellIs" dxfId="422" priority="421" operator="greaterThan">
      <formula>I78</formula>
    </cfRule>
  </conditionalFormatting>
  <conditionalFormatting sqref="I92">
    <cfRule type="cellIs" dxfId="421" priority="418" operator="lessThan">
      <formula>I79</formula>
    </cfRule>
    <cfRule type="cellIs" dxfId="420" priority="419" operator="greaterThan">
      <formula>I79</formula>
    </cfRule>
  </conditionalFormatting>
  <conditionalFormatting sqref="J84">
    <cfRule type="cellIs" dxfId="419" priority="416" operator="lessThan">
      <formula>J71</formula>
    </cfRule>
    <cfRule type="cellIs" dxfId="418" priority="417" operator="greaterThan">
      <formula>J71</formula>
    </cfRule>
  </conditionalFormatting>
  <conditionalFormatting sqref="J85">
    <cfRule type="cellIs" dxfId="417" priority="414" operator="lessThan">
      <formula>J72</formula>
    </cfRule>
    <cfRule type="cellIs" dxfId="416" priority="415" operator="greaterThan">
      <formula>J72</formula>
    </cfRule>
  </conditionalFormatting>
  <conditionalFormatting sqref="J86">
    <cfRule type="cellIs" dxfId="415" priority="412" operator="lessThan">
      <formula>J73</formula>
    </cfRule>
    <cfRule type="cellIs" dxfId="414" priority="413" operator="greaterThan">
      <formula>J73</formula>
    </cfRule>
  </conditionalFormatting>
  <conditionalFormatting sqref="J87">
    <cfRule type="cellIs" dxfId="413" priority="410" operator="lessThan">
      <formula>J74</formula>
    </cfRule>
    <cfRule type="cellIs" dxfId="412" priority="411" operator="greaterThan">
      <formula>J74</formula>
    </cfRule>
  </conditionalFormatting>
  <conditionalFormatting sqref="J88">
    <cfRule type="cellIs" dxfId="411" priority="408" operator="lessThan">
      <formula>J75</formula>
    </cfRule>
    <cfRule type="cellIs" dxfId="410" priority="409" operator="greaterThan">
      <formula>J75</formula>
    </cfRule>
  </conditionalFormatting>
  <conditionalFormatting sqref="J89">
    <cfRule type="cellIs" dxfId="409" priority="406" operator="lessThan">
      <formula>J76</formula>
    </cfRule>
    <cfRule type="cellIs" dxfId="408" priority="407" operator="greaterThan">
      <formula>J76</formula>
    </cfRule>
  </conditionalFormatting>
  <conditionalFormatting sqref="J90">
    <cfRule type="cellIs" dxfId="407" priority="404" operator="lessThan">
      <formula>J77</formula>
    </cfRule>
    <cfRule type="cellIs" dxfId="406" priority="405" operator="greaterThan">
      <formula>J77</formula>
    </cfRule>
  </conditionalFormatting>
  <conditionalFormatting sqref="J91">
    <cfRule type="cellIs" dxfId="405" priority="402" operator="lessThan">
      <formula>J78</formula>
    </cfRule>
    <cfRule type="cellIs" dxfId="404" priority="403" operator="greaterThan">
      <formula>J78</formula>
    </cfRule>
  </conditionalFormatting>
  <conditionalFormatting sqref="J92">
    <cfRule type="cellIs" dxfId="403" priority="400" operator="lessThan">
      <formula>J79</formula>
    </cfRule>
    <cfRule type="cellIs" dxfId="402" priority="401" operator="greaterThan">
      <formula>J79</formula>
    </cfRule>
  </conditionalFormatting>
  <conditionalFormatting sqref="A6:C6">
    <cfRule type="cellIs" dxfId="401" priority="397" operator="lessThanOrEqual">
      <formula>$F6*100</formula>
    </cfRule>
    <cfRule type="cellIs" dxfId="400" priority="398" operator="between">
      <formula>$F6*100</formula>
      <formula>$G6*100</formula>
    </cfRule>
    <cfRule type="cellIs" dxfId="399" priority="399" operator="greaterThanOrEqual">
      <formula>$G6*100</formula>
    </cfRule>
  </conditionalFormatting>
  <conditionalFormatting sqref="A7:C7">
    <cfRule type="cellIs" dxfId="398" priority="394" operator="lessThanOrEqual">
      <formula>$F7*100</formula>
    </cfRule>
    <cfRule type="cellIs" dxfId="397" priority="395" operator="between">
      <formula>$F7*100</formula>
      <formula>$G7*100</formula>
    </cfRule>
    <cfRule type="cellIs" dxfId="396" priority="396" operator="greaterThanOrEqual">
      <formula>$G7*100</formula>
    </cfRule>
  </conditionalFormatting>
  <conditionalFormatting sqref="A8:C8">
    <cfRule type="cellIs" dxfId="395" priority="391" operator="lessThanOrEqual">
      <formula>$F8*100</formula>
    </cfRule>
    <cfRule type="cellIs" dxfId="394" priority="392" operator="between">
      <formula>$F8*100</formula>
      <formula>$G8*100</formula>
    </cfRule>
    <cfRule type="cellIs" dxfId="393" priority="393" operator="greaterThanOrEqual">
      <formula>$G8*100</formula>
    </cfRule>
  </conditionalFormatting>
  <conditionalFormatting sqref="A9:C9">
    <cfRule type="cellIs" dxfId="392" priority="388" operator="lessThanOrEqual">
      <formula>$F9*100</formula>
    </cfRule>
    <cfRule type="cellIs" dxfId="391" priority="389" operator="between">
      <formula>$F9*100</formula>
      <formula>$G9*100</formula>
    </cfRule>
    <cfRule type="cellIs" dxfId="390" priority="390" operator="greaterThanOrEqual">
      <formula>$G9*100</formula>
    </cfRule>
  </conditionalFormatting>
  <conditionalFormatting sqref="A10:C10">
    <cfRule type="cellIs" dxfId="389" priority="385" operator="lessThanOrEqual">
      <formula>$F10*100</formula>
    </cfRule>
    <cfRule type="cellIs" dxfId="388" priority="386" operator="between">
      <formula>$F10*100</formula>
      <formula>$G10*100</formula>
    </cfRule>
    <cfRule type="cellIs" dxfId="387" priority="387" operator="greaterThanOrEqual">
      <formula>$G10*100</formula>
    </cfRule>
  </conditionalFormatting>
  <conditionalFormatting sqref="A11:C11">
    <cfRule type="cellIs" dxfId="386" priority="382" operator="lessThanOrEqual">
      <formula>$F11*100</formula>
    </cfRule>
    <cfRule type="cellIs" dxfId="385" priority="383" operator="between">
      <formula>$F11*100</formula>
      <formula>$G11*100</formula>
    </cfRule>
    <cfRule type="cellIs" dxfId="384" priority="384" operator="greaterThanOrEqual">
      <formula>$G11*100</formula>
    </cfRule>
  </conditionalFormatting>
  <conditionalFormatting sqref="A12:C12">
    <cfRule type="cellIs" dxfId="383" priority="379" operator="lessThanOrEqual">
      <formula>$F12*100</formula>
    </cfRule>
    <cfRule type="cellIs" dxfId="382" priority="380" operator="between">
      <formula>$F12*100</formula>
      <formula>$G12*100</formula>
    </cfRule>
    <cfRule type="cellIs" dxfId="381" priority="381" operator="greaterThanOrEqual">
      <formula>$G12*100</formula>
    </cfRule>
  </conditionalFormatting>
  <conditionalFormatting sqref="A13:C13">
    <cfRule type="cellIs" dxfId="380" priority="376" operator="lessThanOrEqual">
      <formula>$F13*100</formula>
    </cfRule>
    <cfRule type="cellIs" dxfId="379" priority="377" operator="between">
      <formula>$F13*100</formula>
      <formula>$G13*100</formula>
    </cfRule>
    <cfRule type="cellIs" dxfId="378" priority="378" operator="greaterThanOrEqual">
      <formula>$G13*100</formula>
    </cfRule>
  </conditionalFormatting>
  <conditionalFormatting sqref="A14:C14">
    <cfRule type="cellIs" dxfId="377" priority="373" operator="lessThanOrEqual">
      <formula>$F14*100</formula>
    </cfRule>
    <cfRule type="cellIs" dxfId="376" priority="374" operator="between">
      <formula>$F14*100</formula>
      <formula>$G14*100</formula>
    </cfRule>
    <cfRule type="cellIs" dxfId="375" priority="375" operator="greaterThanOrEqual">
      <formula>$G14*100</formula>
    </cfRule>
  </conditionalFormatting>
  <conditionalFormatting sqref="B19:C19">
    <cfRule type="cellIs" dxfId="374" priority="370" operator="lessThan">
      <formula>$F19*100</formula>
    </cfRule>
    <cfRule type="cellIs" dxfId="373" priority="371" operator="between">
      <formula>$F19*100</formula>
      <formula>$G19*100</formula>
    </cfRule>
    <cfRule type="cellIs" dxfId="372" priority="372" operator="greaterThanOrEqual">
      <formula>$G19*100</formula>
    </cfRule>
  </conditionalFormatting>
  <conditionalFormatting sqref="B20:C20">
    <cfRule type="cellIs" dxfId="371" priority="367" operator="lessThan">
      <formula>$F20*100</formula>
    </cfRule>
    <cfRule type="cellIs" dxfId="370" priority="368" operator="between">
      <formula>$F20*100</formula>
      <formula>$G20*100</formula>
    </cfRule>
    <cfRule type="cellIs" dxfId="369" priority="369" operator="greaterThanOrEqual">
      <formula>$G20*100</formula>
    </cfRule>
  </conditionalFormatting>
  <conditionalFormatting sqref="B21:C21">
    <cfRule type="cellIs" dxfId="368" priority="364" operator="lessThan">
      <formula>$F21*100</formula>
    </cfRule>
    <cfRule type="cellIs" dxfId="367" priority="365" operator="between">
      <formula>$F21*100</formula>
      <formula>$G21*100</formula>
    </cfRule>
    <cfRule type="cellIs" dxfId="366" priority="366" operator="greaterThanOrEqual">
      <formula>$G21*100</formula>
    </cfRule>
  </conditionalFormatting>
  <conditionalFormatting sqref="B22:C22">
    <cfRule type="cellIs" dxfId="365" priority="361" operator="lessThan">
      <formula>$F22*100</formula>
    </cfRule>
    <cfRule type="cellIs" dxfId="364" priority="362" operator="between">
      <formula>$F22*100</formula>
      <formula>$G22*100</formula>
    </cfRule>
    <cfRule type="cellIs" dxfId="363" priority="363" operator="greaterThanOrEqual">
      <formula>$G22*100</formula>
    </cfRule>
  </conditionalFormatting>
  <conditionalFormatting sqref="B23:C23">
    <cfRule type="cellIs" dxfId="362" priority="358" operator="lessThan">
      <formula>$F23*100</formula>
    </cfRule>
    <cfRule type="cellIs" dxfId="361" priority="359" operator="between">
      <formula>$F23*100</formula>
      <formula>$G23*100</formula>
    </cfRule>
    <cfRule type="cellIs" dxfId="360" priority="360" operator="greaterThanOrEqual">
      <formula>$G23*100</formula>
    </cfRule>
  </conditionalFormatting>
  <conditionalFormatting sqref="B24:C24">
    <cfRule type="cellIs" dxfId="359" priority="355" operator="lessThan">
      <formula>$F24*100</formula>
    </cfRule>
    <cfRule type="cellIs" dxfId="358" priority="356" operator="between">
      <formula>$F24*100</formula>
      <formula>$G24*100</formula>
    </cfRule>
    <cfRule type="cellIs" dxfId="357" priority="357" operator="greaterThanOrEqual">
      <formula>$G24*100</formula>
    </cfRule>
  </conditionalFormatting>
  <conditionalFormatting sqref="B25:C25">
    <cfRule type="cellIs" dxfId="356" priority="352" operator="lessThan">
      <formula>$F25*100</formula>
    </cfRule>
    <cfRule type="cellIs" dxfId="355" priority="353" operator="between">
      <formula>$F25*100</formula>
      <formula>$G25*100</formula>
    </cfRule>
    <cfRule type="cellIs" dxfId="354" priority="354" operator="greaterThanOrEqual">
      <formula>$G25*100</formula>
    </cfRule>
  </conditionalFormatting>
  <conditionalFormatting sqref="B26:C26">
    <cfRule type="cellIs" dxfId="353" priority="349" operator="lessThan">
      <formula>$F26*100</formula>
    </cfRule>
    <cfRule type="cellIs" dxfId="352" priority="350" operator="between">
      <formula>$F26*100</formula>
      <formula>$G26*100</formula>
    </cfRule>
    <cfRule type="cellIs" dxfId="351" priority="351" operator="greaterThanOrEqual">
      <formula>$G26*100</formula>
    </cfRule>
  </conditionalFormatting>
  <conditionalFormatting sqref="B27:C27">
    <cfRule type="cellIs" dxfId="350" priority="346" operator="lessThan">
      <formula>$F27*100</formula>
    </cfRule>
    <cfRule type="cellIs" dxfId="349" priority="347" operator="between">
      <formula>$F27*100</formula>
      <formula>$G27*100</formula>
    </cfRule>
    <cfRule type="cellIs" dxfId="348" priority="348" operator="greaterThanOrEqual">
      <formula>$G27*100</formula>
    </cfRule>
  </conditionalFormatting>
  <conditionalFormatting sqref="B32:C32">
    <cfRule type="cellIs" dxfId="347" priority="343" operator="lessThan">
      <formula>$F32*100</formula>
    </cfRule>
    <cfRule type="cellIs" dxfId="346" priority="344" operator="between">
      <formula>$F32*100</formula>
      <formula>$G32*100</formula>
    </cfRule>
    <cfRule type="cellIs" dxfId="345" priority="345" operator="greaterThanOrEqual">
      <formula>$G32*100</formula>
    </cfRule>
  </conditionalFormatting>
  <conditionalFormatting sqref="B33:C33">
    <cfRule type="cellIs" dxfId="344" priority="340" operator="lessThan">
      <formula>$F33*100</formula>
    </cfRule>
    <cfRule type="cellIs" dxfId="343" priority="341" operator="between">
      <formula>$F33*100</formula>
      <formula>$G33*100</formula>
    </cfRule>
    <cfRule type="cellIs" dxfId="342" priority="342" operator="greaterThanOrEqual">
      <formula>$G33*100</formula>
    </cfRule>
  </conditionalFormatting>
  <conditionalFormatting sqref="B34:C34">
    <cfRule type="cellIs" dxfId="341" priority="337" operator="lessThan">
      <formula>$F34*100</formula>
    </cfRule>
    <cfRule type="cellIs" dxfId="340" priority="338" operator="between">
      <formula>$F34*100</formula>
      <formula>$G34*100</formula>
    </cfRule>
    <cfRule type="cellIs" dxfId="339" priority="339" operator="greaterThanOrEqual">
      <formula>$G34*100</formula>
    </cfRule>
  </conditionalFormatting>
  <conditionalFormatting sqref="B35:C35">
    <cfRule type="cellIs" dxfId="338" priority="334" operator="lessThan">
      <formula>$F35*100</formula>
    </cfRule>
    <cfRule type="cellIs" dxfId="337" priority="335" operator="between">
      <formula>$F35*100</formula>
      <formula>$G35*100</formula>
    </cfRule>
    <cfRule type="cellIs" dxfId="336" priority="336" operator="greaterThanOrEqual">
      <formula>$G35*100</formula>
    </cfRule>
  </conditionalFormatting>
  <conditionalFormatting sqref="B36:C36">
    <cfRule type="cellIs" dxfId="335" priority="331" operator="lessThan">
      <formula>$F36*100</formula>
    </cfRule>
    <cfRule type="cellIs" dxfId="334" priority="332" operator="between">
      <formula>$F36*100</formula>
      <formula>$G36*100</formula>
    </cfRule>
    <cfRule type="cellIs" dxfId="333" priority="333" operator="greaterThanOrEqual">
      <formula>$G36*100</formula>
    </cfRule>
  </conditionalFormatting>
  <conditionalFormatting sqref="B37:C37">
    <cfRule type="cellIs" dxfId="332" priority="328" operator="lessThan">
      <formula>$F37*100</formula>
    </cfRule>
    <cfRule type="cellIs" dxfId="331" priority="329" operator="between">
      <formula>$F37*100</formula>
      <formula>$G37*100</formula>
    </cfRule>
    <cfRule type="cellIs" dxfId="330" priority="330" operator="greaterThanOrEqual">
      <formula>$G37*100</formula>
    </cfRule>
  </conditionalFormatting>
  <conditionalFormatting sqref="B38:C38">
    <cfRule type="cellIs" dxfId="329" priority="325" operator="lessThan">
      <formula>$F38*100</formula>
    </cfRule>
    <cfRule type="cellIs" dxfId="328" priority="326" operator="between">
      <formula>$F38*100</formula>
      <formula>$G38*100</formula>
    </cfRule>
    <cfRule type="cellIs" dxfId="327" priority="327" operator="greaterThanOrEqual">
      <formula>$G38*100</formula>
    </cfRule>
  </conditionalFormatting>
  <conditionalFormatting sqref="B39:C39">
    <cfRule type="cellIs" dxfId="326" priority="322" operator="lessThan">
      <formula>$F39*100</formula>
    </cfRule>
    <cfRule type="cellIs" dxfId="325" priority="323" operator="between">
      <formula>$F39*100</formula>
      <formula>$G39*100</formula>
    </cfRule>
    <cfRule type="cellIs" dxfId="324" priority="324" operator="greaterThanOrEqual">
      <formula>$G39*100</formula>
    </cfRule>
  </conditionalFormatting>
  <conditionalFormatting sqref="B40:C40">
    <cfRule type="cellIs" dxfId="323" priority="319" operator="lessThan">
      <formula>$F40*100</formula>
    </cfRule>
    <cfRule type="cellIs" dxfId="322" priority="320" operator="between">
      <formula>$F40*100</formula>
      <formula>$G40*100</formula>
    </cfRule>
    <cfRule type="cellIs" dxfId="321" priority="321" operator="greaterThanOrEqual">
      <formula>$G40*100</formula>
    </cfRule>
  </conditionalFormatting>
  <conditionalFormatting sqref="B45:C45">
    <cfRule type="cellIs" dxfId="320" priority="316" operator="lessThan">
      <formula>$F45*100</formula>
    </cfRule>
    <cfRule type="cellIs" dxfId="319" priority="317" operator="between">
      <formula>$F45*100</formula>
      <formula>$G45*100</formula>
    </cfRule>
    <cfRule type="cellIs" dxfId="318" priority="318" operator="greaterThanOrEqual">
      <formula>$G45*100</formula>
    </cfRule>
  </conditionalFormatting>
  <conditionalFormatting sqref="B46:C46">
    <cfRule type="cellIs" dxfId="317" priority="313" operator="lessThan">
      <formula>$F46*100</formula>
    </cfRule>
    <cfRule type="cellIs" dxfId="316" priority="314" operator="between">
      <formula>$F46*100</formula>
      <formula>$G46*100</formula>
    </cfRule>
    <cfRule type="cellIs" dxfId="315" priority="315" operator="greaterThanOrEqual">
      <formula>$G46*100</formula>
    </cfRule>
  </conditionalFormatting>
  <conditionalFormatting sqref="B47:C47">
    <cfRule type="cellIs" dxfId="314" priority="310" operator="lessThan">
      <formula>$F47*100</formula>
    </cfRule>
    <cfRule type="cellIs" dxfId="313" priority="311" operator="between">
      <formula>$F47*100</formula>
      <formula>$G47*100</formula>
    </cfRule>
    <cfRule type="cellIs" dxfId="312" priority="312" operator="greaterThanOrEqual">
      <formula>$G47*100</formula>
    </cfRule>
  </conditionalFormatting>
  <conditionalFormatting sqref="B48:C48">
    <cfRule type="cellIs" dxfId="311" priority="307" operator="lessThan">
      <formula>$F48*100</formula>
    </cfRule>
    <cfRule type="cellIs" dxfId="310" priority="308" operator="between">
      <formula>$F48*100</formula>
      <formula>$G48*100</formula>
    </cfRule>
    <cfRule type="cellIs" dxfId="309" priority="309" operator="greaterThanOrEqual">
      <formula>$G48*100</formula>
    </cfRule>
  </conditionalFormatting>
  <conditionalFormatting sqref="B49:C49">
    <cfRule type="cellIs" dxfId="308" priority="304" operator="lessThan">
      <formula>$F49*100</formula>
    </cfRule>
    <cfRule type="cellIs" dxfId="307" priority="305" operator="between">
      <formula>$F49*100</formula>
      <formula>$G49*100</formula>
    </cfRule>
    <cfRule type="cellIs" dxfId="306" priority="306" operator="greaterThanOrEqual">
      <formula>$G49*100</formula>
    </cfRule>
  </conditionalFormatting>
  <conditionalFormatting sqref="B50:C50">
    <cfRule type="cellIs" dxfId="305" priority="301" operator="lessThan">
      <formula>$F50*100</formula>
    </cfRule>
    <cfRule type="cellIs" dxfId="304" priority="302" operator="between">
      <formula>$F50*100</formula>
      <formula>$G50*100</formula>
    </cfRule>
    <cfRule type="cellIs" dxfId="303" priority="303" operator="greaterThanOrEqual">
      <formula>$G50*100</formula>
    </cfRule>
  </conditionalFormatting>
  <conditionalFormatting sqref="B51:C51">
    <cfRule type="cellIs" dxfId="302" priority="298" operator="lessThan">
      <formula>$F51*100</formula>
    </cfRule>
    <cfRule type="cellIs" dxfId="301" priority="299" operator="between">
      <formula>$F51*100</formula>
      <formula>$G51*100</formula>
    </cfRule>
    <cfRule type="cellIs" dxfId="300" priority="300" operator="greaterThanOrEqual">
      <formula>$G51*100</formula>
    </cfRule>
  </conditionalFormatting>
  <conditionalFormatting sqref="B52:C52">
    <cfRule type="cellIs" dxfId="299" priority="295" operator="lessThan">
      <formula>$F52*100</formula>
    </cfRule>
    <cfRule type="cellIs" dxfId="298" priority="296" operator="between">
      <formula>$F52*100</formula>
      <formula>$G52*100</formula>
    </cfRule>
    <cfRule type="cellIs" dxfId="297" priority="297" operator="greaterThanOrEqual">
      <formula>$G52*100</formula>
    </cfRule>
  </conditionalFormatting>
  <conditionalFormatting sqref="B53:C53">
    <cfRule type="cellIs" dxfId="296" priority="292" operator="lessThan">
      <formula>$F53*100</formula>
    </cfRule>
    <cfRule type="cellIs" dxfId="295" priority="293" operator="between">
      <formula>$F53*100</formula>
      <formula>$G53*100</formula>
    </cfRule>
    <cfRule type="cellIs" dxfId="294" priority="294" operator="greaterThanOrEqual">
      <formula>$G53*100</formula>
    </cfRule>
  </conditionalFormatting>
  <conditionalFormatting sqref="B58:C58">
    <cfRule type="cellIs" dxfId="293" priority="289" operator="lessThan">
      <formula>$F58*100</formula>
    </cfRule>
    <cfRule type="cellIs" dxfId="292" priority="290" operator="between">
      <formula>$F58*100</formula>
      <formula>$G58*100</formula>
    </cfRule>
    <cfRule type="cellIs" dxfId="291" priority="291" operator="greaterThanOrEqual">
      <formula>$G58*100</formula>
    </cfRule>
  </conditionalFormatting>
  <conditionalFormatting sqref="B59:C59">
    <cfRule type="cellIs" dxfId="290" priority="286" operator="lessThan">
      <formula>$F59*100</formula>
    </cfRule>
    <cfRule type="cellIs" dxfId="289" priority="287" operator="between">
      <formula>$F59*100</formula>
      <formula>$G59*100</formula>
    </cfRule>
    <cfRule type="cellIs" dxfId="288" priority="288" operator="greaterThanOrEqual">
      <formula>$G59*100</formula>
    </cfRule>
  </conditionalFormatting>
  <conditionalFormatting sqref="B60:C60">
    <cfRule type="cellIs" dxfId="287" priority="283" operator="lessThan">
      <formula>$F60*100</formula>
    </cfRule>
    <cfRule type="cellIs" dxfId="286" priority="284" operator="between">
      <formula>$F60*100</formula>
      <formula>$G60*100</formula>
    </cfRule>
    <cfRule type="cellIs" dxfId="285" priority="285" operator="greaterThanOrEqual">
      <formula>$G60*100</formula>
    </cfRule>
  </conditionalFormatting>
  <conditionalFormatting sqref="B61:C61">
    <cfRule type="cellIs" dxfId="284" priority="280" operator="lessThan">
      <formula>$F61*100</formula>
    </cfRule>
    <cfRule type="cellIs" dxfId="283" priority="281" operator="between">
      <formula>$F61*100</formula>
      <formula>$G61*100</formula>
    </cfRule>
    <cfRule type="cellIs" dxfId="282" priority="282" operator="greaterThanOrEqual">
      <formula>$G61*100</formula>
    </cfRule>
  </conditionalFormatting>
  <conditionalFormatting sqref="B62:C62">
    <cfRule type="cellIs" dxfId="281" priority="277" operator="lessThan">
      <formula>$F62*100</formula>
    </cfRule>
    <cfRule type="cellIs" dxfId="280" priority="278" operator="between">
      <formula>$F62*100</formula>
      <formula>$G62*100</formula>
    </cfRule>
    <cfRule type="cellIs" dxfId="279" priority="279" operator="greaterThanOrEqual">
      <formula>$G62*100</formula>
    </cfRule>
  </conditionalFormatting>
  <conditionalFormatting sqref="B63:C63">
    <cfRule type="cellIs" dxfId="278" priority="274" operator="lessThan">
      <formula>$F63*100</formula>
    </cfRule>
    <cfRule type="cellIs" dxfId="277" priority="275" operator="between">
      <formula>$F63*100</formula>
      <formula>$G63*100</formula>
    </cfRule>
    <cfRule type="cellIs" dxfId="276" priority="276" operator="greaterThanOrEqual">
      <formula>$G63*100</formula>
    </cfRule>
  </conditionalFormatting>
  <conditionalFormatting sqref="B64:C64">
    <cfRule type="cellIs" dxfId="275" priority="271" operator="lessThan">
      <formula>$F64*100</formula>
    </cfRule>
    <cfRule type="cellIs" dxfId="274" priority="272" operator="between">
      <formula>$F64*100</formula>
      <formula>$G64*100</formula>
    </cfRule>
    <cfRule type="cellIs" dxfId="273" priority="273" operator="greaterThanOrEqual">
      <formula>$G64*100</formula>
    </cfRule>
  </conditionalFormatting>
  <conditionalFormatting sqref="B65:C65">
    <cfRule type="cellIs" dxfId="272" priority="268" operator="lessThan">
      <formula>$F65*100</formula>
    </cfRule>
    <cfRule type="cellIs" dxfId="271" priority="269" operator="between">
      <formula>$F65*100</formula>
      <formula>$G65*100</formula>
    </cfRule>
    <cfRule type="cellIs" dxfId="270" priority="270" operator="greaterThanOrEqual">
      <formula>$G65*100</formula>
    </cfRule>
  </conditionalFormatting>
  <conditionalFormatting sqref="B66:C66">
    <cfRule type="cellIs" dxfId="269" priority="265" operator="lessThan">
      <formula>$F66*100</formula>
    </cfRule>
    <cfRule type="cellIs" dxfId="268" priority="266" operator="between">
      <formula>$F66*100</formula>
      <formula>$G66*100</formula>
    </cfRule>
    <cfRule type="cellIs" dxfId="267" priority="267" operator="greaterThanOrEqual">
      <formula>$G66*100</formula>
    </cfRule>
  </conditionalFormatting>
  <conditionalFormatting sqref="B71:C71">
    <cfRule type="cellIs" dxfId="266" priority="262" operator="lessThan">
      <formula>$F71*100</formula>
    </cfRule>
    <cfRule type="cellIs" dxfId="265" priority="263" operator="between">
      <formula>$F71*100</formula>
      <formula>$G71*100</formula>
    </cfRule>
    <cfRule type="cellIs" dxfId="264" priority="264" operator="greaterThanOrEqual">
      <formula>$G71*100</formula>
    </cfRule>
  </conditionalFormatting>
  <conditionalFormatting sqref="B72:C72">
    <cfRule type="cellIs" dxfId="263" priority="259" operator="lessThan">
      <formula>$F72*100</formula>
    </cfRule>
    <cfRule type="cellIs" dxfId="262" priority="260" operator="between">
      <formula>$F72*100</formula>
      <formula>$G72*100</formula>
    </cfRule>
    <cfRule type="cellIs" dxfId="261" priority="261" operator="greaterThanOrEqual">
      <formula>$G72*100</formula>
    </cfRule>
  </conditionalFormatting>
  <conditionalFormatting sqref="B73:C73">
    <cfRule type="cellIs" dxfId="260" priority="256" operator="lessThan">
      <formula>$F73*100</formula>
    </cfRule>
    <cfRule type="cellIs" dxfId="259" priority="257" operator="between">
      <formula>$F73*100</formula>
      <formula>$G73*100</formula>
    </cfRule>
    <cfRule type="cellIs" dxfId="258" priority="258" operator="greaterThanOrEqual">
      <formula>$G73*100</formula>
    </cfRule>
  </conditionalFormatting>
  <conditionalFormatting sqref="B74:C74">
    <cfRule type="cellIs" dxfId="257" priority="253" operator="lessThan">
      <formula>$F74*100</formula>
    </cfRule>
    <cfRule type="cellIs" dxfId="256" priority="254" operator="between">
      <formula>$F74*100</formula>
      <formula>$G74*100</formula>
    </cfRule>
    <cfRule type="cellIs" dxfId="255" priority="255" operator="greaterThanOrEqual">
      <formula>$G74*100</formula>
    </cfRule>
  </conditionalFormatting>
  <conditionalFormatting sqref="B75:C75">
    <cfRule type="cellIs" dxfId="254" priority="250" operator="lessThan">
      <formula>$F75*100</formula>
    </cfRule>
    <cfRule type="cellIs" dxfId="253" priority="251" operator="between">
      <formula>$F75*100</formula>
      <formula>$G75*100</formula>
    </cfRule>
    <cfRule type="cellIs" dxfId="252" priority="252" operator="greaterThanOrEqual">
      <formula>$G75*100</formula>
    </cfRule>
  </conditionalFormatting>
  <conditionalFormatting sqref="B76:C76">
    <cfRule type="cellIs" dxfId="251" priority="247" operator="lessThan">
      <formula>$F76*100</formula>
    </cfRule>
    <cfRule type="cellIs" dxfId="250" priority="248" operator="between">
      <formula>$F76*100</formula>
      <formula>$G76*100</formula>
    </cfRule>
    <cfRule type="cellIs" dxfId="249" priority="249" operator="greaterThanOrEqual">
      <formula>$G76*100</formula>
    </cfRule>
  </conditionalFormatting>
  <conditionalFormatting sqref="B77:C77">
    <cfRule type="cellIs" dxfId="248" priority="244" operator="lessThan">
      <formula>$F77*100</formula>
    </cfRule>
    <cfRule type="cellIs" dxfId="247" priority="245" operator="between">
      <formula>$F77*100</formula>
      <formula>$G77*100</formula>
    </cfRule>
    <cfRule type="cellIs" dxfId="246" priority="246" operator="greaterThanOrEqual">
      <formula>$G77*100</formula>
    </cfRule>
  </conditionalFormatting>
  <conditionalFormatting sqref="B78:C78">
    <cfRule type="cellIs" dxfId="245" priority="241" operator="lessThan">
      <formula>$F78*100</formula>
    </cfRule>
    <cfRule type="cellIs" dxfId="244" priority="242" operator="between">
      <formula>$F78*100</formula>
      <formula>$G78*100</formula>
    </cfRule>
    <cfRule type="cellIs" dxfId="243" priority="243" operator="greaterThanOrEqual">
      <formula>$G78*100</formula>
    </cfRule>
  </conditionalFormatting>
  <conditionalFormatting sqref="B79:C79">
    <cfRule type="cellIs" dxfId="242" priority="238" operator="lessThan">
      <formula>$F79*100</formula>
    </cfRule>
    <cfRule type="cellIs" dxfId="241" priority="239" operator="between">
      <formula>$F79*100</formula>
      <formula>$G79*100</formula>
    </cfRule>
    <cfRule type="cellIs" dxfId="240" priority="240" operator="greaterThanOrEqual">
      <formula>$G79*100</formula>
    </cfRule>
  </conditionalFormatting>
  <conditionalFormatting sqref="B84:C84">
    <cfRule type="cellIs" dxfId="239" priority="235" operator="lessThan">
      <formula>$F84*100</formula>
    </cfRule>
    <cfRule type="cellIs" dxfId="238" priority="236" operator="between">
      <formula>$F84*100</formula>
      <formula>$G84*100</formula>
    </cfRule>
    <cfRule type="cellIs" dxfId="237" priority="237" operator="greaterThanOrEqual">
      <formula>$G84*100</formula>
    </cfRule>
  </conditionalFormatting>
  <conditionalFormatting sqref="B85:C85">
    <cfRule type="cellIs" dxfId="236" priority="232" operator="lessThan">
      <formula>$F85*100</formula>
    </cfRule>
    <cfRule type="cellIs" dxfId="235" priority="233" operator="between">
      <formula>$F85*100</formula>
      <formula>$G85*100</formula>
    </cfRule>
    <cfRule type="cellIs" dxfId="234" priority="234" operator="greaterThanOrEqual">
      <formula>$G85*100</formula>
    </cfRule>
  </conditionalFormatting>
  <conditionalFormatting sqref="B86:C86">
    <cfRule type="cellIs" dxfId="233" priority="229" operator="lessThan">
      <formula>$F86*100</formula>
    </cfRule>
    <cfRule type="cellIs" dxfId="232" priority="230" operator="between">
      <formula>$F86*100</formula>
      <formula>$G86*100</formula>
    </cfRule>
    <cfRule type="cellIs" dxfId="231" priority="231" operator="greaterThanOrEqual">
      <formula>$G86*100</formula>
    </cfRule>
  </conditionalFormatting>
  <conditionalFormatting sqref="B87:C87">
    <cfRule type="cellIs" dxfId="230" priority="226" operator="lessThan">
      <formula>$F87*100</formula>
    </cfRule>
    <cfRule type="cellIs" dxfId="229" priority="227" operator="between">
      <formula>$F87*100</formula>
      <formula>$G87*100</formula>
    </cfRule>
    <cfRule type="cellIs" dxfId="228" priority="228" operator="greaterThanOrEqual">
      <formula>$G87*100</formula>
    </cfRule>
  </conditionalFormatting>
  <conditionalFormatting sqref="B88:C88">
    <cfRule type="cellIs" dxfId="227" priority="223" operator="lessThan">
      <formula>$F88*100</formula>
    </cfRule>
    <cfRule type="cellIs" dxfId="226" priority="224" operator="between">
      <formula>$F88*100</formula>
      <formula>$G88*100</formula>
    </cfRule>
    <cfRule type="cellIs" dxfId="225" priority="225" operator="greaterThanOrEqual">
      <formula>$G88*100</formula>
    </cfRule>
  </conditionalFormatting>
  <conditionalFormatting sqref="B89:C89">
    <cfRule type="cellIs" dxfId="224" priority="220" operator="lessThan">
      <formula>$F89*100</formula>
    </cfRule>
    <cfRule type="cellIs" dxfId="223" priority="221" operator="between">
      <formula>$F89*100</formula>
      <formula>$G89*100</formula>
    </cfRule>
    <cfRule type="cellIs" dxfId="222" priority="222" operator="greaterThanOrEqual">
      <formula>$G89*100</formula>
    </cfRule>
  </conditionalFormatting>
  <conditionalFormatting sqref="B90:C90">
    <cfRule type="cellIs" dxfId="221" priority="217" operator="lessThan">
      <formula>$F90*100</formula>
    </cfRule>
    <cfRule type="cellIs" dxfId="220" priority="218" operator="between">
      <formula>$F90*100</formula>
      <formula>$G90*100</formula>
    </cfRule>
    <cfRule type="cellIs" dxfId="219" priority="219" operator="greaterThanOrEqual">
      <formula>$G90*100</formula>
    </cfRule>
  </conditionalFormatting>
  <conditionalFormatting sqref="B91:C91">
    <cfRule type="cellIs" dxfId="218" priority="214" operator="lessThan">
      <formula>$F91*100</formula>
    </cfRule>
    <cfRule type="cellIs" dxfId="217" priority="215" operator="between">
      <formula>$F91*100</formula>
      <formula>$G91*100</formula>
    </cfRule>
    <cfRule type="cellIs" dxfId="216" priority="216" operator="greaterThanOrEqual">
      <formula>$G91*100</formula>
    </cfRule>
  </conditionalFormatting>
  <conditionalFormatting sqref="B92:C92">
    <cfRule type="cellIs" dxfId="215" priority="211" operator="lessThan">
      <formula>$F92*100</formula>
    </cfRule>
    <cfRule type="cellIs" dxfId="214" priority="212" operator="between">
      <formula>$F92*100</formula>
      <formula>$G92*100</formula>
    </cfRule>
    <cfRule type="cellIs" dxfId="213" priority="213" operator="greaterThanOrEqual">
      <formula>$G92*100</formula>
    </cfRule>
  </conditionalFormatting>
  <conditionalFormatting sqref="E6">
    <cfRule type="expression" dxfId="212" priority="210">
      <formula>LEN(E6)&gt;18</formula>
    </cfRule>
  </conditionalFormatting>
  <conditionalFormatting sqref="E7">
    <cfRule type="expression" dxfId="211" priority="209">
      <formula>LEN(E7)&gt;18</formula>
    </cfRule>
  </conditionalFormatting>
  <conditionalFormatting sqref="E8">
    <cfRule type="expression" dxfId="210" priority="208">
      <formula>LEN(E8)&gt;18</formula>
    </cfRule>
  </conditionalFormatting>
  <conditionalFormatting sqref="E9">
    <cfRule type="expression" dxfId="209" priority="207">
      <formula>LEN(E9)&gt;18</formula>
    </cfRule>
  </conditionalFormatting>
  <conditionalFormatting sqref="E10">
    <cfRule type="expression" dxfId="208" priority="206">
      <formula>LEN(E10)&gt;18</formula>
    </cfRule>
  </conditionalFormatting>
  <conditionalFormatting sqref="E11">
    <cfRule type="expression" dxfId="207" priority="205">
      <formula>LEN(E11)&gt;18</formula>
    </cfRule>
  </conditionalFormatting>
  <conditionalFormatting sqref="E12">
    <cfRule type="expression" dxfId="206" priority="204">
      <formula>LEN(E12)&gt;18</formula>
    </cfRule>
  </conditionalFormatting>
  <conditionalFormatting sqref="E13">
    <cfRule type="expression" dxfId="205" priority="203">
      <formula>LEN(E13)&gt;18</formula>
    </cfRule>
  </conditionalFormatting>
  <conditionalFormatting sqref="E14">
    <cfRule type="expression" dxfId="204" priority="202">
      <formula>LEN(E14)&gt;18</formula>
    </cfRule>
  </conditionalFormatting>
  <conditionalFormatting sqref="L6">
    <cfRule type="expression" dxfId="203" priority="201">
      <formula>LEN(L6)&gt;30</formula>
    </cfRule>
  </conditionalFormatting>
  <conditionalFormatting sqref="L7">
    <cfRule type="expression" dxfId="202" priority="200">
      <formula>LEN(L7)&gt;30</formula>
    </cfRule>
  </conditionalFormatting>
  <conditionalFormatting sqref="L8">
    <cfRule type="expression" dxfId="201" priority="199">
      <formula>LEN(L8)&gt;30</formula>
    </cfRule>
  </conditionalFormatting>
  <conditionalFormatting sqref="L9">
    <cfRule type="expression" dxfId="200" priority="198">
      <formula>LEN(L9)&gt;30</formula>
    </cfRule>
  </conditionalFormatting>
  <conditionalFormatting sqref="L10">
    <cfRule type="expression" dxfId="199" priority="197">
      <formula>LEN(L10)&gt;30</formula>
    </cfRule>
  </conditionalFormatting>
  <conditionalFormatting sqref="L11">
    <cfRule type="expression" dxfId="198" priority="196">
      <formula>LEN(L11)&gt;30</formula>
    </cfRule>
  </conditionalFormatting>
  <conditionalFormatting sqref="L12">
    <cfRule type="expression" dxfId="197" priority="195">
      <formula>LEN(L12)&gt;30</formula>
    </cfRule>
  </conditionalFormatting>
  <conditionalFormatting sqref="L13">
    <cfRule type="expression" dxfId="196" priority="194">
      <formula>LEN(L13)&gt;30</formula>
    </cfRule>
  </conditionalFormatting>
  <conditionalFormatting sqref="L14">
    <cfRule type="expression" dxfId="195" priority="193">
      <formula>LEN(L14)&gt;30</formula>
    </cfRule>
  </conditionalFormatting>
  <conditionalFormatting sqref="L19">
    <cfRule type="expression" dxfId="194" priority="192">
      <formula>LEN(L19)&gt;30</formula>
    </cfRule>
  </conditionalFormatting>
  <conditionalFormatting sqref="L20">
    <cfRule type="expression" dxfId="193" priority="191">
      <formula>LEN(L20)&gt;30</formula>
    </cfRule>
  </conditionalFormatting>
  <conditionalFormatting sqref="L21">
    <cfRule type="expression" dxfId="192" priority="190">
      <formula>LEN(L21)&gt;30</formula>
    </cfRule>
  </conditionalFormatting>
  <conditionalFormatting sqref="L22">
    <cfRule type="expression" dxfId="191" priority="189">
      <formula>LEN(L22)&gt;30</formula>
    </cfRule>
  </conditionalFormatting>
  <conditionalFormatting sqref="L23">
    <cfRule type="expression" dxfId="190" priority="188">
      <formula>LEN(L23)&gt;30</formula>
    </cfRule>
  </conditionalFormatting>
  <conditionalFormatting sqref="L24">
    <cfRule type="expression" dxfId="189" priority="187">
      <formula>LEN(L24)&gt;30</formula>
    </cfRule>
  </conditionalFormatting>
  <conditionalFormatting sqref="L25">
    <cfRule type="expression" dxfId="188" priority="186">
      <formula>LEN(L25)&gt;30</formula>
    </cfRule>
  </conditionalFormatting>
  <conditionalFormatting sqref="L26">
    <cfRule type="expression" dxfId="187" priority="185">
      <formula>LEN(L26)&gt;30</formula>
    </cfRule>
  </conditionalFormatting>
  <conditionalFormatting sqref="L27">
    <cfRule type="expression" dxfId="186" priority="184">
      <formula>LEN(L27)&gt;30</formula>
    </cfRule>
  </conditionalFormatting>
  <conditionalFormatting sqref="L32">
    <cfRule type="expression" dxfId="185" priority="183">
      <formula>LEN(L32)&gt;30</formula>
    </cfRule>
  </conditionalFormatting>
  <conditionalFormatting sqref="L45">
    <cfRule type="expression" dxfId="184" priority="182">
      <formula>LEN(L45)&gt;30</formula>
    </cfRule>
  </conditionalFormatting>
  <conditionalFormatting sqref="L47">
    <cfRule type="expression" dxfId="183" priority="180">
      <formula>LEN(L47)&gt;30</formula>
    </cfRule>
  </conditionalFormatting>
  <conditionalFormatting sqref="L51">
    <cfRule type="expression" dxfId="182" priority="179">
      <formula>LEN(L51)&gt;30</formula>
    </cfRule>
  </conditionalFormatting>
  <conditionalFormatting sqref="L72">
    <cfRule type="expression" dxfId="181" priority="178">
      <formula>LEN(L72)&gt;30</formula>
    </cfRule>
  </conditionalFormatting>
  <conditionalFormatting sqref="L73">
    <cfRule type="expression" dxfId="180" priority="177">
      <formula>LEN(L73)&gt;30</formula>
    </cfRule>
  </conditionalFormatting>
  <conditionalFormatting sqref="L33:L40">
    <cfRule type="expression" dxfId="179" priority="176">
      <formula>LEN(L33)&gt;30</formula>
    </cfRule>
  </conditionalFormatting>
  <conditionalFormatting sqref="L48">
    <cfRule type="expression" dxfId="178" priority="175">
      <formula>LEN(L48)&gt;30</formula>
    </cfRule>
  </conditionalFormatting>
  <conditionalFormatting sqref="L49">
    <cfRule type="expression" dxfId="177" priority="174">
      <formula>LEN(L49)&gt;30</formula>
    </cfRule>
  </conditionalFormatting>
  <conditionalFormatting sqref="L52">
    <cfRule type="expression" dxfId="176" priority="172">
      <formula>LEN(L52)&gt;30</formula>
    </cfRule>
  </conditionalFormatting>
  <conditionalFormatting sqref="L53">
    <cfRule type="expression" dxfId="175" priority="171">
      <formula>LEN(L53)&gt;30</formula>
    </cfRule>
  </conditionalFormatting>
  <conditionalFormatting sqref="L58">
    <cfRule type="expression" dxfId="174" priority="170">
      <formula>LEN(L58)&gt;30</formula>
    </cfRule>
  </conditionalFormatting>
  <conditionalFormatting sqref="L59:L66">
    <cfRule type="expression" dxfId="173" priority="169">
      <formula>LEN(L59)&gt;30</formula>
    </cfRule>
  </conditionalFormatting>
  <conditionalFormatting sqref="L74:L79">
    <cfRule type="expression" dxfId="172" priority="168">
      <formula>LEN(L74)&gt;30</formula>
    </cfRule>
  </conditionalFormatting>
  <conditionalFormatting sqref="L71">
    <cfRule type="expression" dxfId="171" priority="167">
      <formula>LEN(L71)&gt;30</formula>
    </cfRule>
  </conditionalFormatting>
  <conditionalFormatting sqref="L84">
    <cfRule type="expression" dxfId="170" priority="166">
      <formula>LEN(L84)&gt;30</formula>
    </cfRule>
  </conditionalFormatting>
  <conditionalFormatting sqref="L85:L92">
    <cfRule type="expression" dxfId="169" priority="165">
      <formula>LEN(L85)&gt;30</formula>
    </cfRule>
  </conditionalFormatting>
  <conditionalFormatting sqref="A19">
    <cfRule type="cellIs" dxfId="168" priority="162" operator="lessThanOrEqual">
      <formula>$F19*100</formula>
    </cfRule>
    <cfRule type="cellIs" dxfId="167" priority="163" operator="between">
      <formula>$F19*100</formula>
      <formula>$G19*100</formula>
    </cfRule>
    <cfRule type="cellIs" dxfId="166" priority="164" operator="greaterThanOrEqual">
      <formula>$G19*100</formula>
    </cfRule>
  </conditionalFormatting>
  <conditionalFormatting sqref="A20">
    <cfRule type="cellIs" dxfId="165" priority="159" operator="lessThanOrEqual">
      <formula>$F20*100</formula>
    </cfRule>
    <cfRule type="cellIs" dxfId="164" priority="160" operator="between">
      <formula>$F20*100</formula>
      <formula>$G20*100</formula>
    </cfRule>
    <cfRule type="cellIs" dxfId="163" priority="161" operator="greaterThanOrEqual">
      <formula>$G20*100</formula>
    </cfRule>
  </conditionalFormatting>
  <conditionalFormatting sqref="A21">
    <cfRule type="cellIs" dxfId="162" priority="156" operator="lessThanOrEqual">
      <formula>$F21*100</formula>
    </cfRule>
    <cfRule type="cellIs" dxfId="161" priority="157" operator="between">
      <formula>$F21*100</formula>
      <formula>$G21*100</formula>
    </cfRule>
    <cfRule type="cellIs" dxfId="160" priority="158" operator="greaterThanOrEqual">
      <formula>$G21*100</formula>
    </cfRule>
  </conditionalFormatting>
  <conditionalFormatting sqref="A22">
    <cfRule type="cellIs" dxfId="159" priority="153" operator="lessThanOrEqual">
      <formula>$F22*100</formula>
    </cfRule>
    <cfRule type="cellIs" dxfId="158" priority="154" operator="between">
      <formula>$F22*100</formula>
      <formula>$G22*100</formula>
    </cfRule>
    <cfRule type="cellIs" dxfId="157" priority="155" operator="greaterThanOrEqual">
      <formula>$G22*100</formula>
    </cfRule>
  </conditionalFormatting>
  <conditionalFormatting sqref="A23">
    <cfRule type="cellIs" dxfId="156" priority="150" operator="lessThanOrEqual">
      <formula>$F23*100</formula>
    </cfRule>
    <cfRule type="cellIs" dxfId="155" priority="151" operator="between">
      <formula>$F23*100</formula>
      <formula>$G23*100</formula>
    </cfRule>
    <cfRule type="cellIs" dxfId="154" priority="152" operator="greaterThanOrEqual">
      <formula>$G23*100</formula>
    </cfRule>
  </conditionalFormatting>
  <conditionalFormatting sqref="A24">
    <cfRule type="cellIs" dxfId="153" priority="147" operator="lessThanOrEqual">
      <formula>$F24*100</formula>
    </cfRule>
    <cfRule type="cellIs" dxfId="152" priority="148" operator="between">
      <formula>$F24*100</formula>
      <formula>$G24*100</formula>
    </cfRule>
    <cfRule type="cellIs" dxfId="151" priority="149" operator="greaterThanOrEqual">
      <formula>$G24*100</formula>
    </cfRule>
  </conditionalFormatting>
  <conditionalFormatting sqref="A25">
    <cfRule type="cellIs" dxfId="150" priority="144" operator="lessThanOrEqual">
      <formula>$F25*100</formula>
    </cfRule>
    <cfRule type="cellIs" dxfId="149" priority="145" operator="between">
      <formula>$F25*100</formula>
      <formula>$G25*100</formula>
    </cfRule>
    <cfRule type="cellIs" dxfId="148" priority="146" operator="greaterThanOrEqual">
      <formula>$G25*100</formula>
    </cfRule>
  </conditionalFormatting>
  <conditionalFormatting sqref="A26">
    <cfRule type="cellIs" dxfId="147" priority="141" operator="lessThanOrEqual">
      <formula>$F26*100</formula>
    </cfRule>
    <cfRule type="cellIs" dxfId="146" priority="142" operator="between">
      <formula>$F26*100</formula>
      <formula>$G26*100</formula>
    </cfRule>
    <cfRule type="cellIs" dxfId="145" priority="143" operator="greaterThanOrEqual">
      <formula>$G26*100</formula>
    </cfRule>
  </conditionalFormatting>
  <conditionalFormatting sqref="A27">
    <cfRule type="cellIs" dxfId="144" priority="138" operator="lessThanOrEqual">
      <formula>$F27*100</formula>
    </cfRule>
    <cfRule type="cellIs" dxfId="143" priority="139" operator="between">
      <formula>$F27*100</formula>
      <formula>$G27*100</formula>
    </cfRule>
    <cfRule type="cellIs" dxfId="142" priority="140" operator="greaterThanOrEqual">
      <formula>$G27*100</formula>
    </cfRule>
  </conditionalFormatting>
  <conditionalFormatting sqref="A32">
    <cfRule type="cellIs" dxfId="141" priority="135" operator="lessThanOrEqual">
      <formula>$F32*100</formula>
    </cfRule>
    <cfRule type="cellIs" dxfId="140" priority="136" operator="between">
      <formula>$F32*100</formula>
      <formula>$G32*100</formula>
    </cfRule>
    <cfRule type="cellIs" dxfId="139" priority="137" operator="greaterThanOrEqual">
      <formula>$G32*100</formula>
    </cfRule>
  </conditionalFormatting>
  <conditionalFormatting sqref="A33">
    <cfRule type="cellIs" dxfId="138" priority="132" operator="lessThanOrEqual">
      <formula>$F33*100</formula>
    </cfRule>
    <cfRule type="cellIs" dxfId="137" priority="133" operator="between">
      <formula>$F33*100</formula>
      <formula>$G33*100</formula>
    </cfRule>
    <cfRule type="cellIs" dxfId="136" priority="134" operator="greaterThanOrEqual">
      <formula>$G33*100</formula>
    </cfRule>
  </conditionalFormatting>
  <conditionalFormatting sqref="A34">
    <cfRule type="cellIs" dxfId="135" priority="129" operator="lessThanOrEqual">
      <formula>$F34*100</formula>
    </cfRule>
    <cfRule type="cellIs" dxfId="134" priority="130" operator="between">
      <formula>$F34*100</formula>
      <formula>$G34*100</formula>
    </cfRule>
    <cfRule type="cellIs" dxfId="133" priority="131" operator="greaterThanOrEqual">
      <formula>$G34*100</formula>
    </cfRule>
  </conditionalFormatting>
  <conditionalFormatting sqref="A35">
    <cfRule type="cellIs" dxfId="132" priority="126" operator="lessThanOrEqual">
      <formula>$F35*100</formula>
    </cfRule>
    <cfRule type="cellIs" dxfId="131" priority="127" operator="between">
      <formula>$F35*100</formula>
      <formula>$G35*100</formula>
    </cfRule>
    <cfRule type="cellIs" dxfId="130" priority="128" operator="greaterThanOrEqual">
      <formula>$G35*100</formula>
    </cfRule>
  </conditionalFormatting>
  <conditionalFormatting sqref="A36">
    <cfRule type="cellIs" dxfId="129" priority="123" operator="lessThanOrEqual">
      <formula>$F36*100</formula>
    </cfRule>
    <cfRule type="cellIs" dxfId="128" priority="124" operator="between">
      <formula>$F36*100</formula>
      <formula>$G36*100</formula>
    </cfRule>
    <cfRule type="cellIs" dxfId="127" priority="125" operator="greaterThanOrEqual">
      <formula>$G36*100</formula>
    </cfRule>
  </conditionalFormatting>
  <conditionalFormatting sqref="A37">
    <cfRule type="cellIs" dxfId="126" priority="120" operator="lessThanOrEqual">
      <formula>$F37*100</formula>
    </cfRule>
    <cfRule type="cellIs" dxfId="125" priority="121" operator="between">
      <formula>$F37*100</formula>
      <formula>$G37*100</formula>
    </cfRule>
    <cfRule type="cellIs" dxfId="124" priority="122" operator="greaterThanOrEqual">
      <formula>$G37*100</formula>
    </cfRule>
  </conditionalFormatting>
  <conditionalFormatting sqref="A38">
    <cfRule type="cellIs" dxfId="123" priority="117" operator="lessThanOrEqual">
      <formula>$F38*100</formula>
    </cfRule>
    <cfRule type="cellIs" dxfId="122" priority="118" operator="between">
      <formula>$F38*100</formula>
      <formula>$G38*100</formula>
    </cfRule>
    <cfRule type="cellIs" dxfId="121" priority="119" operator="greaterThanOrEqual">
      <formula>$G38*100</formula>
    </cfRule>
  </conditionalFormatting>
  <conditionalFormatting sqref="A39">
    <cfRule type="cellIs" dxfId="120" priority="114" operator="lessThanOrEqual">
      <formula>$F39*100</formula>
    </cfRule>
    <cfRule type="cellIs" dxfId="119" priority="115" operator="between">
      <formula>$F39*100</formula>
      <formula>$G39*100</formula>
    </cfRule>
    <cfRule type="cellIs" dxfId="118" priority="116" operator="greaterThanOrEqual">
      <formula>$G39*100</formula>
    </cfRule>
  </conditionalFormatting>
  <conditionalFormatting sqref="A40">
    <cfRule type="cellIs" dxfId="117" priority="111" operator="lessThanOrEqual">
      <formula>$F40*100</formula>
    </cfRule>
    <cfRule type="cellIs" dxfId="116" priority="112" operator="between">
      <formula>$F40*100</formula>
      <formula>$G40*100</formula>
    </cfRule>
    <cfRule type="cellIs" dxfId="115" priority="113" operator="greaterThanOrEqual">
      <formula>$G40*100</formula>
    </cfRule>
  </conditionalFormatting>
  <conditionalFormatting sqref="A45">
    <cfRule type="cellIs" dxfId="114" priority="108" operator="lessThanOrEqual">
      <formula>$F45*100</formula>
    </cfRule>
    <cfRule type="cellIs" dxfId="113" priority="109" operator="between">
      <formula>$F45*100</formula>
      <formula>$G45*100</formula>
    </cfRule>
    <cfRule type="cellIs" dxfId="112" priority="110" operator="greaterThanOrEqual">
      <formula>$G45*100</formula>
    </cfRule>
  </conditionalFormatting>
  <conditionalFormatting sqref="A46">
    <cfRule type="cellIs" dxfId="111" priority="105" operator="lessThanOrEqual">
      <formula>$F46*100</formula>
    </cfRule>
    <cfRule type="cellIs" dxfId="110" priority="106" operator="between">
      <formula>$F46*100</formula>
      <formula>$G46*100</formula>
    </cfRule>
    <cfRule type="cellIs" dxfId="109" priority="107" operator="greaterThanOrEqual">
      <formula>$G46*100</formula>
    </cfRule>
  </conditionalFormatting>
  <conditionalFormatting sqref="A47">
    <cfRule type="cellIs" dxfId="108" priority="102" operator="lessThanOrEqual">
      <formula>$F47*100</formula>
    </cfRule>
    <cfRule type="cellIs" dxfId="107" priority="103" operator="between">
      <formula>$F47*100</formula>
      <formula>$G47*100</formula>
    </cfRule>
    <cfRule type="cellIs" dxfId="106" priority="104" operator="greaterThanOrEqual">
      <formula>$G47*100</formula>
    </cfRule>
  </conditionalFormatting>
  <conditionalFormatting sqref="A48">
    <cfRule type="cellIs" dxfId="105" priority="99" operator="lessThanOrEqual">
      <formula>$F48*100</formula>
    </cfRule>
    <cfRule type="cellIs" dxfId="104" priority="100" operator="between">
      <formula>$F48*100</formula>
      <formula>$G48*100</formula>
    </cfRule>
    <cfRule type="cellIs" dxfId="103" priority="101" operator="greaterThanOrEqual">
      <formula>$G48*100</formula>
    </cfRule>
  </conditionalFormatting>
  <conditionalFormatting sqref="A49">
    <cfRule type="cellIs" dxfId="102" priority="96" operator="lessThanOrEqual">
      <formula>$F49*100</formula>
    </cfRule>
    <cfRule type="cellIs" dxfId="101" priority="97" operator="between">
      <formula>$F49*100</formula>
      <formula>$G49*100</formula>
    </cfRule>
    <cfRule type="cellIs" dxfId="100" priority="98" operator="greaterThanOrEqual">
      <formula>$G49*100</formula>
    </cfRule>
  </conditionalFormatting>
  <conditionalFormatting sqref="A50">
    <cfRule type="cellIs" dxfId="99" priority="93" operator="lessThanOrEqual">
      <formula>$F50*100</formula>
    </cfRule>
    <cfRule type="cellIs" dxfId="98" priority="94" operator="between">
      <formula>$F50*100</formula>
      <formula>$G50*100</formula>
    </cfRule>
    <cfRule type="cellIs" dxfId="97" priority="95" operator="greaterThanOrEqual">
      <formula>$G50*100</formula>
    </cfRule>
  </conditionalFormatting>
  <conditionalFormatting sqref="A51">
    <cfRule type="cellIs" dxfId="96" priority="90" operator="lessThanOrEqual">
      <formula>$F51*100</formula>
    </cfRule>
    <cfRule type="cellIs" dxfId="95" priority="91" operator="between">
      <formula>$F51*100</formula>
      <formula>$G51*100</formula>
    </cfRule>
    <cfRule type="cellIs" dxfId="94" priority="92" operator="greaterThanOrEqual">
      <formula>$G51*100</formula>
    </cfRule>
  </conditionalFormatting>
  <conditionalFormatting sqref="A52">
    <cfRule type="cellIs" dxfId="93" priority="87" operator="lessThanOrEqual">
      <formula>$F52*100</formula>
    </cfRule>
    <cfRule type="cellIs" dxfId="92" priority="88" operator="between">
      <formula>$F52*100</formula>
      <formula>$G52*100</formula>
    </cfRule>
    <cfRule type="cellIs" dxfId="91" priority="89" operator="greaterThanOrEqual">
      <formula>$G52*100</formula>
    </cfRule>
  </conditionalFormatting>
  <conditionalFormatting sqref="A53">
    <cfRule type="cellIs" dxfId="90" priority="84" operator="lessThanOrEqual">
      <formula>$F53*100</formula>
    </cfRule>
    <cfRule type="cellIs" dxfId="89" priority="85" operator="between">
      <formula>$F53*100</formula>
      <formula>$G53*100</formula>
    </cfRule>
    <cfRule type="cellIs" dxfId="88" priority="86" operator="greaterThanOrEqual">
      <formula>$G53*100</formula>
    </cfRule>
  </conditionalFormatting>
  <conditionalFormatting sqref="A58">
    <cfRule type="cellIs" dxfId="87" priority="81" operator="lessThanOrEqual">
      <formula>$F58*100</formula>
    </cfRule>
    <cfRule type="cellIs" dxfId="86" priority="82" operator="between">
      <formula>$F58*100</formula>
      <formula>$G58*100</formula>
    </cfRule>
    <cfRule type="cellIs" dxfId="85" priority="83" operator="greaterThanOrEqual">
      <formula>$G58*100</formula>
    </cfRule>
  </conditionalFormatting>
  <conditionalFormatting sqref="A59">
    <cfRule type="cellIs" dxfId="84" priority="78" operator="lessThanOrEqual">
      <formula>$F59*100</formula>
    </cfRule>
    <cfRule type="cellIs" dxfId="83" priority="79" operator="between">
      <formula>$F59*100</formula>
      <formula>$G59*100</formula>
    </cfRule>
    <cfRule type="cellIs" dxfId="82" priority="80" operator="greaterThanOrEqual">
      <formula>$G59*100</formula>
    </cfRule>
  </conditionalFormatting>
  <conditionalFormatting sqref="A60">
    <cfRule type="cellIs" dxfId="81" priority="75" operator="lessThanOrEqual">
      <formula>$F60*100</formula>
    </cfRule>
    <cfRule type="cellIs" dxfId="80" priority="76" operator="between">
      <formula>$F60*100</formula>
      <formula>$G60*100</formula>
    </cfRule>
    <cfRule type="cellIs" dxfId="79" priority="77" operator="greaterThanOrEqual">
      <formula>$G60*100</formula>
    </cfRule>
  </conditionalFormatting>
  <conditionalFormatting sqref="A61">
    <cfRule type="cellIs" dxfId="78" priority="72" operator="lessThanOrEqual">
      <formula>$F61*100</formula>
    </cfRule>
    <cfRule type="cellIs" dxfId="77" priority="73" operator="between">
      <formula>$F61*100</formula>
      <formula>$G61*100</formula>
    </cfRule>
    <cfRule type="cellIs" dxfId="76" priority="74" operator="greaterThanOrEqual">
      <formula>$G61*100</formula>
    </cfRule>
  </conditionalFormatting>
  <conditionalFormatting sqref="A62">
    <cfRule type="cellIs" dxfId="75" priority="69" operator="lessThanOrEqual">
      <formula>$F62*100</formula>
    </cfRule>
    <cfRule type="cellIs" dxfId="74" priority="70" operator="between">
      <formula>$F62*100</formula>
      <formula>$G62*100</formula>
    </cfRule>
    <cfRule type="cellIs" dxfId="73" priority="71" operator="greaterThanOrEqual">
      <formula>$G62*100</formula>
    </cfRule>
  </conditionalFormatting>
  <conditionalFormatting sqref="A63">
    <cfRule type="cellIs" dxfId="72" priority="66" operator="lessThanOrEqual">
      <formula>$F63*100</formula>
    </cfRule>
    <cfRule type="cellIs" dxfId="71" priority="67" operator="between">
      <formula>$F63*100</formula>
      <formula>$G63*100</formula>
    </cfRule>
    <cfRule type="cellIs" dxfId="70" priority="68" operator="greaterThanOrEqual">
      <formula>$G63*100</formula>
    </cfRule>
  </conditionalFormatting>
  <conditionalFormatting sqref="A64">
    <cfRule type="cellIs" dxfId="69" priority="63" operator="lessThanOrEqual">
      <formula>$F64*100</formula>
    </cfRule>
    <cfRule type="cellIs" dxfId="68" priority="64" operator="between">
      <formula>$F64*100</formula>
      <formula>$G64*100</formula>
    </cfRule>
    <cfRule type="cellIs" dxfId="67" priority="65" operator="greaterThanOrEqual">
      <formula>$G64*100</formula>
    </cfRule>
  </conditionalFormatting>
  <conditionalFormatting sqref="A65">
    <cfRule type="cellIs" dxfId="66" priority="60" operator="lessThanOrEqual">
      <formula>$F65*100</formula>
    </cfRule>
    <cfRule type="cellIs" dxfId="65" priority="61" operator="between">
      <formula>$F65*100</formula>
      <formula>$G65*100</formula>
    </cfRule>
    <cfRule type="cellIs" dxfId="64" priority="62" operator="greaterThanOrEqual">
      <formula>$G65*100</formula>
    </cfRule>
  </conditionalFormatting>
  <conditionalFormatting sqref="A66">
    <cfRule type="cellIs" dxfId="63" priority="57" operator="lessThanOrEqual">
      <formula>$F66*100</formula>
    </cfRule>
    <cfRule type="cellIs" dxfId="62" priority="58" operator="between">
      <formula>$F66*100</formula>
      <formula>$G66*100</formula>
    </cfRule>
    <cfRule type="cellIs" dxfId="61" priority="59" operator="greaterThanOrEqual">
      <formula>$G66*100</formula>
    </cfRule>
  </conditionalFormatting>
  <conditionalFormatting sqref="A71">
    <cfRule type="cellIs" dxfId="60" priority="54" operator="lessThanOrEqual">
      <formula>$F71*100</formula>
    </cfRule>
    <cfRule type="cellIs" dxfId="59" priority="55" operator="between">
      <formula>$F71*100</formula>
      <formula>$G71*100</formula>
    </cfRule>
    <cfRule type="cellIs" dxfId="58" priority="56" operator="greaterThanOrEqual">
      <formula>$G71*100</formula>
    </cfRule>
  </conditionalFormatting>
  <conditionalFormatting sqref="A72">
    <cfRule type="cellIs" dxfId="57" priority="51" operator="lessThanOrEqual">
      <formula>$F72*100</formula>
    </cfRule>
    <cfRule type="cellIs" dxfId="56" priority="52" operator="between">
      <formula>$F72*100</formula>
      <formula>$G72*100</formula>
    </cfRule>
    <cfRule type="cellIs" dxfId="55" priority="53" operator="greaterThanOrEqual">
      <formula>$G72*100</formula>
    </cfRule>
  </conditionalFormatting>
  <conditionalFormatting sqref="A73">
    <cfRule type="cellIs" dxfId="54" priority="48" operator="lessThanOrEqual">
      <formula>$F73*100</formula>
    </cfRule>
    <cfRule type="cellIs" dxfId="53" priority="49" operator="between">
      <formula>$F73*100</formula>
      <formula>$G73*100</formula>
    </cfRule>
    <cfRule type="cellIs" dxfId="52" priority="50" operator="greaterThanOrEqual">
      <formula>$G73*100</formula>
    </cfRule>
  </conditionalFormatting>
  <conditionalFormatting sqref="A74">
    <cfRule type="cellIs" dxfId="51" priority="45" operator="lessThanOrEqual">
      <formula>$F74*100</formula>
    </cfRule>
    <cfRule type="cellIs" dxfId="50" priority="46" operator="between">
      <formula>$F74*100</formula>
      <formula>$G74*100</formula>
    </cfRule>
    <cfRule type="cellIs" dxfId="49" priority="47" operator="greaterThanOrEqual">
      <formula>$G74*100</formula>
    </cfRule>
  </conditionalFormatting>
  <conditionalFormatting sqref="A75">
    <cfRule type="cellIs" dxfId="48" priority="42" operator="lessThanOrEqual">
      <formula>$F75*100</formula>
    </cfRule>
    <cfRule type="cellIs" dxfId="47" priority="43" operator="between">
      <formula>$F75*100</formula>
      <formula>$G75*100</formula>
    </cfRule>
    <cfRule type="cellIs" dxfId="46" priority="44" operator="greaterThanOrEqual">
      <formula>$G75*100</formula>
    </cfRule>
  </conditionalFormatting>
  <conditionalFormatting sqref="A76">
    <cfRule type="cellIs" dxfId="45" priority="39" operator="lessThanOrEqual">
      <formula>$F76*100</formula>
    </cfRule>
    <cfRule type="cellIs" dxfId="44" priority="40" operator="between">
      <formula>$F76*100</formula>
      <formula>$G76*100</formula>
    </cfRule>
    <cfRule type="cellIs" dxfId="43" priority="41" operator="greaterThanOrEqual">
      <formula>$G76*100</formula>
    </cfRule>
  </conditionalFormatting>
  <conditionalFormatting sqref="A77">
    <cfRule type="cellIs" dxfId="42" priority="36" operator="lessThanOrEqual">
      <formula>$F77*100</formula>
    </cfRule>
    <cfRule type="cellIs" dxfId="41" priority="37" operator="between">
      <formula>$F77*100</formula>
      <formula>$G77*100</formula>
    </cfRule>
    <cfRule type="cellIs" dxfId="40" priority="38" operator="greaterThanOrEqual">
      <formula>$G77*100</formula>
    </cfRule>
  </conditionalFormatting>
  <conditionalFormatting sqref="A78">
    <cfRule type="cellIs" dxfId="39" priority="33" operator="lessThanOrEqual">
      <formula>$F78*100</formula>
    </cfRule>
    <cfRule type="cellIs" dxfId="38" priority="34" operator="between">
      <formula>$F78*100</formula>
      <formula>$G78*100</formula>
    </cfRule>
    <cfRule type="cellIs" dxfId="37" priority="35" operator="greaterThanOrEqual">
      <formula>$G78*100</formula>
    </cfRule>
  </conditionalFormatting>
  <conditionalFormatting sqref="A79">
    <cfRule type="cellIs" dxfId="36" priority="30" operator="lessThanOrEqual">
      <formula>$F79*100</formula>
    </cfRule>
    <cfRule type="cellIs" dxfId="35" priority="31" operator="between">
      <formula>$F79*100</formula>
      <formula>$G79*100</formula>
    </cfRule>
    <cfRule type="cellIs" dxfId="34" priority="32" operator="greaterThanOrEqual">
      <formula>$G79*100</formula>
    </cfRule>
  </conditionalFormatting>
  <conditionalFormatting sqref="A84">
    <cfRule type="cellIs" dxfId="33" priority="27" operator="lessThanOrEqual">
      <formula>$F84*100</formula>
    </cfRule>
    <cfRule type="cellIs" dxfId="32" priority="28" operator="between">
      <formula>$F84*100</formula>
      <formula>$G84*100</formula>
    </cfRule>
    <cfRule type="cellIs" dxfId="31" priority="29" operator="greaterThanOrEqual">
      <formula>$G84*100</formula>
    </cfRule>
  </conditionalFormatting>
  <conditionalFormatting sqref="A85">
    <cfRule type="cellIs" dxfId="30" priority="24" operator="lessThanOrEqual">
      <formula>$F85*100</formula>
    </cfRule>
    <cfRule type="cellIs" dxfId="29" priority="25" operator="between">
      <formula>$F85*100</formula>
      <formula>$G85*100</formula>
    </cfRule>
    <cfRule type="cellIs" dxfId="28" priority="26" operator="greaterThanOrEqual">
      <formula>$G85*100</formula>
    </cfRule>
  </conditionalFormatting>
  <conditionalFormatting sqref="A86">
    <cfRule type="cellIs" dxfId="27" priority="21" operator="lessThanOrEqual">
      <formula>$F86*100</formula>
    </cfRule>
    <cfRule type="cellIs" dxfId="26" priority="22" operator="between">
      <formula>$F86*100</formula>
      <formula>$G86*100</formula>
    </cfRule>
    <cfRule type="cellIs" dxfId="25" priority="23" operator="greaterThanOrEqual">
      <formula>$G86*100</formula>
    </cfRule>
  </conditionalFormatting>
  <conditionalFormatting sqref="A87">
    <cfRule type="cellIs" dxfId="24" priority="18" operator="lessThanOrEqual">
      <formula>$F87*100</formula>
    </cfRule>
    <cfRule type="cellIs" dxfId="23" priority="19" operator="between">
      <formula>$F87*100</formula>
      <formula>$G87*100</formula>
    </cfRule>
    <cfRule type="cellIs" dxfId="22" priority="20" operator="greaterThanOrEqual">
      <formula>$G87*100</formula>
    </cfRule>
  </conditionalFormatting>
  <conditionalFormatting sqref="A88">
    <cfRule type="cellIs" dxfId="21" priority="15" operator="lessThanOrEqual">
      <formula>$F88*100</formula>
    </cfRule>
    <cfRule type="cellIs" dxfId="20" priority="16" operator="between">
      <formula>$F88*100</formula>
      <formula>$G88*100</formula>
    </cfRule>
    <cfRule type="cellIs" dxfId="19" priority="17" operator="greaterThanOrEqual">
      <formula>$G88*100</formula>
    </cfRule>
  </conditionalFormatting>
  <conditionalFormatting sqref="A89">
    <cfRule type="cellIs" dxfId="18" priority="12" operator="lessThanOrEqual">
      <formula>$F89*100</formula>
    </cfRule>
    <cfRule type="cellIs" dxfId="17" priority="13" operator="between">
      <formula>$F89*100</formula>
      <formula>$G89*100</formula>
    </cfRule>
    <cfRule type="cellIs" dxfId="16" priority="14" operator="greaterThanOrEqual">
      <formula>$G89*100</formula>
    </cfRule>
  </conditionalFormatting>
  <conditionalFormatting sqref="A90">
    <cfRule type="cellIs" dxfId="15" priority="9" operator="lessThanOrEqual">
      <formula>$F90*100</formula>
    </cfRule>
    <cfRule type="cellIs" dxfId="14" priority="10" operator="between">
      <formula>$F90*100</formula>
      <formula>$G90*100</formula>
    </cfRule>
    <cfRule type="cellIs" dxfId="13" priority="11" operator="greaterThanOrEqual">
      <formula>$G90*100</formula>
    </cfRule>
  </conditionalFormatting>
  <conditionalFormatting sqref="A91">
    <cfRule type="cellIs" dxfId="12" priority="6" operator="lessThanOrEqual">
      <formula>$F91*100</formula>
    </cfRule>
    <cfRule type="cellIs" dxfId="11" priority="7" operator="between">
      <formula>$F91*100</formula>
      <formula>$G91*100</formula>
    </cfRule>
    <cfRule type="cellIs" dxfId="10" priority="8" operator="greaterThanOrEqual">
      <formula>$G91*100</formula>
    </cfRule>
  </conditionalFormatting>
  <conditionalFormatting sqref="A92">
    <cfRule type="cellIs" dxfId="9" priority="3" operator="lessThanOrEqual">
      <formula>$F92*100</formula>
    </cfRule>
    <cfRule type="cellIs" dxfId="8" priority="4" operator="between">
      <formula>$F92*100</formula>
      <formula>$G92*100</formula>
    </cfRule>
    <cfRule type="cellIs" dxfId="7" priority="5" operator="greaterThanOrEqual">
      <formula>$G92*100</formula>
    </cfRule>
  </conditionalFormatting>
  <conditionalFormatting sqref="L46">
    <cfRule type="expression" dxfId="6" priority="2">
      <formula>LEN(L46)&gt;30</formula>
    </cfRule>
  </conditionalFormatting>
  <conditionalFormatting sqref="L50">
    <cfRule type="expression" dxfId="5" priority="1">
      <formula>LEN(L50)&gt;30</formula>
    </cfRule>
  </conditionalFormatting>
  <dataValidations count="1">
    <dataValidation allowBlank="1" showInputMessage="1" showErrorMessage="1" promptTitle="PLs do not adjust these cells" prompt="PLs do not adjust these cells" sqref="M84:N92 M32:N40 M45:N53 M58:N66 M71:N80 I28:L28 M19:N28" xr:uid="{3310CD9F-4420-41ED-B1DB-2FAF465CF3FB}"/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Scroll Bar 1">
              <controlPr defaultSize="0" autoPict="0">
                <anchor moveWithCells="1">
                  <from>
                    <xdr:col>9</xdr:col>
                    <xdr:colOff>412750</xdr:colOff>
                    <xdr:row>5</xdr:row>
                    <xdr:rowOff>6350</xdr:rowOff>
                  </from>
                  <to>
                    <xdr:col>9</xdr:col>
                    <xdr:colOff>762000</xdr:colOff>
                    <xdr:row>5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Scroll Bar 2">
              <controlPr defaultSize="0" autoPict="0">
                <anchor moveWithCells="1">
                  <from>
                    <xdr:col>9</xdr:col>
                    <xdr:colOff>412750</xdr:colOff>
                    <xdr:row>6</xdr:row>
                    <xdr:rowOff>6350</xdr:rowOff>
                  </from>
                  <to>
                    <xdr:col>9</xdr:col>
                    <xdr:colOff>762000</xdr:colOff>
                    <xdr:row>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Scroll Bar 3">
              <controlPr defaultSize="0" autoPict="0">
                <anchor moveWithCells="1">
                  <from>
                    <xdr:col>9</xdr:col>
                    <xdr:colOff>412750</xdr:colOff>
                    <xdr:row>7</xdr:row>
                    <xdr:rowOff>6350</xdr:rowOff>
                  </from>
                  <to>
                    <xdr:col>9</xdr:col>
                    <xdr:colOff>762000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Scroll Bar 4">
              <controlPr defaultSize="0" autoPict="0">
                <anchor moveWithCells="1">
                  <from>
                    <xdr:col>9</xdr:col>
                    <xdr:colOff>412750</xdr:colOff>
                    <xdr:row>8</xdr:row>
                    <xdr:rowOff>6350</xdr:rowOff>
                  </from>
                  <to>
                    <xdr:col>9</xdr:col>
                    <xdr:colOff>762000</xdr:colOff>
                    <xdr:row>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Scroll Bar 5">
              <controlPr defaultSize="0" autoPict="0">
                <anchor moveWithCells="1">
                  <from>
                    <xdr:col>9</xdr:col>
                    <xdr:colOff>412750</xdr:colOff>
                    <xdr:row>9</xdr:row>
                    <xdr:rowOff>6350</xdr:rowOff>
                  </from>
                  <to>
                    <xdr:col>9</xdr:col>
                    <xdr:colOff>762000</xdr:colOff>
                    <xdr:row>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Scroll Bar 6">
              <controlPr defaultSize="0" autoPict="0">
                <anchor moveWithCells="1">
                  <from>
                    <xdr:col>9</xdr:col>
                    <xdr:colOff>412750</xdr:colOff>
                    <xdr:row>10</xdr:row>
                    <xdr:rowOff>6350</xdr:rowOff>
                  </from>
                  <to>
                    <xdr:col>9</xdr:col>
                    <xdr:colOff>762000</xdr:colOff>
                    <xdr:row>10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Scroll Bar 7">
              <controlPr defaultSize="0" autoPict="0">
                <anchor moveWithCells="1">
                  <from>
                    <xdr:col>9</xdr:col>
                    <xdr:colOff>412750</xdr:colOff>
                    <xdr:row>11</xdr:row>
                    <xdr:rowOff>6350</xdr:rowOff>
                  </from>
                  <to>
                    <xdr:col>9</xdr:col>
                    <xdr:colOff>762000</xdr:colOff>
                    <xdr:row>11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Scroll Bar 8">
              <controlPr defaultSize="0" autoPict="0">
                <anchor moveWithCells="1">
                  <from>
                    <xdr:col>9</xdr:col>
                    <xdr:colOff>412750</xdr:colOff>
                    <xdr:row>12</xdr:row>
                    <xdr:rowOff>6350</xdr:rowOff>
                  </from>
                  <to>
                    <xdr:col>9</xdr:col>
                    <xdr:colOff>762000</xdr:colOff>
                    <xdr:row>12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Scroll Bar 9">
              <controlPr defaultSize="0" autoPict="0">
                <anchor moveWithCells="1">
                  <from>
                    <xdr:col>9</xdr:col>
                    <xdr:colOff>406400</xdr:colOff>
                    <xdr:row>18</xdr:row>
                    <xdr:rowOff>6350</xdr:rowOff>
                  </from>
                  <to>
                    <xdr:col>9</xdr:col>
                    <xdr:colOff>755650</xdr:colOff>
                    <xdr:row>18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Scroll Bar 10">
              <controlPr defaultSize="0" autoPict="0">
                <anchor moveWithCells="1">
                  <from>
                    <xdr:col>9</xdr:col>
                    <xdr:colOff>406400</xdr:colOff>
                    <xdr:row>19</xdr:row>
                    <xdr:rowOff>6350</xdr:rowOff>
                  </from>
                  <to>
                    <xdr:col>9</xdr:col>
                    <xdr:colOff>755650</xdr:colOff>
                    <xdr:row>19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Scroll Bar 11">
              <controlPr defaultSize="0" autoPict="0">
                <anchor moveWithCells="1">
                  <from>
                    <xdr:col>9</xdr:col>
                    <xdr:colOff>406400</xdr:colOff>
                    <xdr:row>20</xdr:row>
                    <xdr:rowOff>6350</xdr:rowOff>
                  </from>
                  <to>
                    <xdr:col>9</xdr:col>
                    <xdr:colOff>755650</xdr:colOff>
                    <xdr:row>20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Scroll Bar 12">
              <controlPr defaultSize="0" autoPict="0">
                <anchor moveWithCells="1">
                  <from>
                    <xdr:col>9</xdr:col>
                    <xdr:colOff>406400</xdr:colOff>
                    <xdr:row>21</xdr:row>
                    <xdr:rowOff>6350</xdr:rowOff>
                  </from>
                  <to>
                    <xdr:col>9</xdr:col>
                    <xdr:colOff>755650</xdr:colOff>
                    <xdr:row>21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Scroll Bar 13">
              <controlPr defaultSize="0" autoPict="0">
                <anchor moveWithCells="1">
                  <from>
                    <xdr:col>9</xdr:col>
                    <xdr:colOff>406400</xdr:colOff>
                    <xdr:row>22</xdr:row>
                    <xdr:rowOff>6350</xdr:rowOff>
                  </from>
                  <to>
                    <xdr:col>9</xdr:col>
                    <xdr:colOff>755650</xdr:colOff>
                    <xdr:row>22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Scroll Bar 14">
              <controlPr defaultSize="0" autoPict="0">
                <anchor moveWithCells="1">
                  <from>
                    <xdr:col>9</xdr:col>
                    <xdr:colOff>406400</xdr:colOff>
                    <xdr:row>23</xdr:row>
                    <xdr:rowOff>6350</xdr:rowOff>
                  </from>
                  <to>
                    <xdr:col>9</xdr:col>
                    <xdr:colOff>755650</xdr:colOff>
                    <xdr:row>23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Scroll Bar 15">
              <controlPr defaultSize="0" autoPict="0">
                <anchor moveWithCells="1">
                  <from>
                    <xdr:col>9</xdr:col>
                    <xdr:colOff>406400</xdr:colOff>
                    <xdr:row>24</xdr:row>
                    <xdr:rowOff>6350</xdr:rowOff>
                  </from>
                  <to>
                    <xdr:col>9</xdr:col>
                    <xdr:colOff>755650</xdr:colOff>
                    <xdr:row>24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Scroll Bar 16">
              <controlPr defaultSize="0" autoPict="0">
                <anchor moveWithCells="1">
                  <from>
                    <xdr:col>9</xdr:col>
                    <xdr:colOff>406400</xdr:colOff>
                    <xdr:row>25</xdr:row>
                    <xdr:rowOff>6350</xdr:rowOff>
                  </from>
                  <to>
                    <xdr:col>9</xdr:col>
                    <xdr:colOff>755650</xdr:colOff>
                    <xdr:row>25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Scroll Bar 17">
              <controlPr defaultSize="0" autoPict="0">
                <anchor moveWithCells="1">
                  <from>
                    <xdr:col>9</xdr:col>
                    <xdr:colOff>406400</xdr:colOff>
                    <xdr:row>31</xdr:row>
                    <xdr:rowOff>6350</xdr:rowOff>
                  </from>
                  <to>
                    <xdr:col>9</xdr:col>
                    <xdr:colOff>755650</xdr:colOff>
                    <xdr:row>31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Scroll Bar 18">
              <controlPr defaultSize="0" autoPict="0">
                <anchor moveWithCells="1">
                  <from>
                    <xdr:col>9</xdr:col>
                    <xdr:colOff>406400</xdr:colOff>
                    <xdr:row>32</xdr:row>
                    <xdr:rowOff>6350</xdr:rowOff>
                  </from>
                  <to>
                    <xdr:col>9</xdr:col>
                    <xdr:colOff>755650</xdr:colOff>
                    <xdr:row>32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Scroll Bar 19">
              <controlPr defaultSize="0" autoPict="0">
                <anchor moveWithCells="1">
                  <from>
                    <xdr:col>9</xdr:col>
                    <xdr:colOff>406400</xdr:colOff>
                    <xdr:row>33</xdr:row>
                    <xdr:rowOff>6350</xdr:rowOff>
                  </from>
                  <to>
                    <xdr:col>9</xdr:col>
                    <xdr:colOff>755650</xdr:colOff>
                    <xdr:row>33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Scroll Bar 20">
              <controlPr defaultSize="0" autoPict="0">
                <anchor moveWithCells="1">
                  <from>
                    <xdr:col>9</xdr:col>
                    <xdr:colOff>406400</xdr:colOff>
                    <xdr:row>34</xdr:row>
                    <xdr:rowOff>6350</xdr:rowOff>
                  </from>
                  <to>
                    <xdr:col>9</xdr:col>
                    <xdr:colOff>755650</xdr:colOff>
                    <xdr:row>34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Scroll Bar 21">
              <controlPr defaultSize="0" autoPict="0">
                <anchor moveWithCells="1">
                  <from>
                    <xdr:col>9</xdr:col>
                    <xdr:colOff>406400</xdr:colOff>
                    <xdr:row>35</xdr:row>
                    <xdr:rowOff>6350</xdr:rowOff>
                  </from>
                  <to>
                    <xdr:col>9</xdr:col>
                    <xdr:colOff>755650</xdr:colOff>
                    <xdr:row>35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Scroll Bar 22">
              <controlPr defaultSize="0" autoPict="0">
                <anchor moveWithCells="1">
                  <from>
                    <xdr:col>9</xdr:col>
                    <xdr:colOff>406400</xdr:colOff>
                    <xdr:row>36</xdr:row>
                    <xdr:rowOff>6350</xdr:rowOff>
                  </from>
                  <to>
                    <xdr:col>9</xdr:col>
                    <xdr:colOff>755650</xdr:colOff>
                    <xdr:row>36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Scroll Bar 23">
              <controlPr defaultSize="0" autoPict="0">
                <anchor moveWithCells="1">
                  <from>
                    <xdr:col>9</xdr:col>
                    <xdr:colOff>406400</xdr:colOff>
                    <xdr:row>37</xdr:row>
                    <xdr:rowOff>6350</xdr:rowOff>
                  </from>
                  <to>
                    <xdr:col>9</xdr:col>
                    <xdr:colOff>755650</xdr:colOff>
                    <xdr:row>37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Scroll Bar 24">
              <controlPr defaultSize="0" autoPict="0">
                <anchor moveWithCells="1">
                  <from>
                    <xdr:col>9</xdr:col>
                    <xdr:colOff>406400</xdr:colOff>
                    <xdr:row>38</xdr:row>
                    <xdr:rowOff>6350</xdr:rowOff>
                  </from>
                  <to>
                    <xdr:col>9</xdr:col>
                    <xdr:colOff>755650</xdr:colOff>
                    <xdr:row>38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Scroll Bar 25">
              <controlPr defaultSize="0" autoPict="0">
                <anchor moveWithCells="1">
                  <from>
                    <xdr:col>9</xdr:col>
                    <xdr:colOff>406400</xdr:colOff>
                    <xdr:row>44</xdr:row>
                    <xdr:rowOff>6350</xdr:rowOff>
                  </from>
                  <to>
                    <xdr:col>9</xdr:col>
                    <xdr:colOff>755650</xdr:colOff>
                    <xdr:row>44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Scroll Bar 26">
              <controlPr defaultSize="0" autoPict="0">
                <anchor moveWithCells="1">
                  <from>
                    <xdr:col>9</xdr:col>
                    <xdr:colOff>406400</xdr:colOff>
                    <xdr:row>45</xdr:row>
                    <xdr:rowOff>6350</xdr:rowOff>
                  </from>
                  <to>
                    <xdr:col>9</xdr:col>
                    <xdr:colOff>755650</xdr:colOff>
                    <xdr:row>45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Scroll Bar 27">
              <controlPr defaultSize="0" autoPict="0">
                <anchor moveWithCells="1">
                  <from>
                    <xdr:col>9</xdr:col>
                    <xdr:colOff>406400</xdr:colOff>
                    <xdr:row>46</xdr:row>
                    <xdr:rowOff>6350</xdr:rowOff>
                  </from>
                  <to>
                    <xdr:col>9</xdr:col>
                    <xdr:colOff>755650</xdr:colOff>
                    <xdr:row>46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Scroll Bar 28">
              <controlPr defaultSize="0" autoPict="0">
                <anchor moveWithCells="1">
                  <from>
                    <xdr:col>9</xdr:col>
                    <xdr:colOff>406400</xdr:colOff>
                    <xdr:row>47</xdr:row>
                    <xdr:rowOff>6350</xdr:rowOff>
                  </from>
                  <to>
                    <xdr:col>9</xdr:col>
                    <xdr:colOff>755650</xdr:colOff>
                    <xdr:row>47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Scroll Bar 29">
              <controlPr defaultSize="0" autoPict="0">
                <anchor moveWithCells="1">
                  <from>
                    <xdr:col>9</xdr:col>
                    <xdr:colOff>406400</xdr:colOff>
                    <xdr:row>48</xdr:row>
                    <xdr:rowOff>6350</xdr:rowOff>
                  </from>
                  <to>
                    <xdr:col>9</xdr:col>
                    <xdr:colOff>755650</xdr:colOff>
                    <xdr:row>48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Scroll Bar 30">
              <controlPr defaultSize="0" autoPict="0">
                <anchor moveWithCells="1">
                  <from>
                    <xdr:col>9</xdr:col>
                    <xdr:colOff>406400</xdr:colOff>
                    <xdr:row>49</xdr:row>
                    <xdr:rowOff>6350</xdr:rowOff>
                  </from>
                  <to>
                    <xdr:col>9</xdr:col>
                    <xdr:colOff>755650</xdr:colOff>
                    <xdr:row>49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Scroll Bar 31">
              <controlPr defaultSize="0" autoPict="0">
                <anchor moveWithCells="1">
                  <from>
                    <xdr:col>9</xdr:col>
                    <xdr:colOff>406400</xdr:colOff>
                    <xdr:row>50</xdr:row>
                    <xdr:rowOff>6350</xdr:rowOff>
                  </from>
                  <to>
                    <xdr:col>9</xdr:col>
                    <xdr:colOff>755650</xdr:colOff>
                    <xdr:row>50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Scroll Bar 32">
              <controlPr defaultSize="0" autoPict="0">
                <anchor moveWithCells="1">
                  <from>
                    <xdr:col>9</xdr:col>
                    <xdr:colOff>406400</xdr:colOff>
                    <xdr:row>51</xdr:row>
                    <xdr:rowOff>6350</xdr:rowOff>
                  </from>
                  <to>
                    <xdr:col>9</xdr:col>
                    <xdr:colOff>755650</xdr:colOff>
                    <xdr:row>51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Scroll Bar 33">
              <controlPr defaultSize="0" autoPict="0">
                <anchor moveWithCells="1">
                  <from>
                    <xdr:col>8</xdr:col>
                    <xdr:colOff>336550</xdr:colOff>
                    <xdr:row>18</xdr:row>
                    <xdr:rowOff>6350</xdr:rowOff>
                  </from>
                  <to>
                    <xdr:col>8</xdr:col>
                    <xdr:colOff>692150</xdr:colOff>
                    <xdr:row>18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Scroll Bar 34">
              <controlPr defaultSize="0" autoPict="0">
                <anchor moveWithCells="1">
                  <from>
                    <xdr:col>8</xdr:col>
                    <xdr:colOff>336550</xdr:colOff>
                    <xdr:row>19</xdr:row>
                    <xdr:rowOff>6350</xdr:rowOff>
                  </from>
                  <to>
                    <xdr:col>8</xdr:col>
                    <xdr:colOff>692150</xdr:colOff>
                    <xdr:row>19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Scroll Bar 35">
              <controlPr defaultSize="0" autoPict="0">
                <anchor moveWithCells="1">
                  <from>
                    <xdr:col>8</xdr:col>
                    <xdr:colOff>336550</xdr:colOff>
                    <xdr:row>20</xdr:row>
                    <xdr:rowOff>6350</xdr:rowOff>
                  </from>
                  <to>
                    <xdr:col>8</xdr:col>
                    <xdr:colOff>692150</xdr:colOff>
                    <xdr:row>20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Scroll Bar 36">
              <controlPr defaultSize="0" autoPict="0">
                <anchor moveWithCells="1">
                  <from>
                    <xdr:col>8</xdr:col>
                    <xdr:colOff>336550</xdr:colOff>
                    <xdr:row>21</xdr:row>
                    <xdr:rowOff>6350</xdr:rowOff>
                  </from>
                  <to>
                    <xdr:col>8</xdr:col>
                    <xdr:colOff>692150</xdr:colOff>
                    <xdr:row>21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Scroll Bar 37">
              <controlPr defaultSize="0" autoPict="0">
                <anchor moveWithCells="1">
                  <from>
                    <xdr:col>8</xdr:col>
                    <xdr:colOff>336550</xdr:colOff>
                    <xdr:row>22</xdr:row>
                    <xdr:rowOff>6350</xdr:rowOff>
                  </from>
                  <to>
                    <xdr:col>8</xdr:col>
                    <xdr:colOff>692150</xdr:colOff>
                    <xdr:row>22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Scroll Bar 38">
              <controlPr defaultSize="0" autoPict="0">
                <anchor moveWithCells="1">
                  <from>
                    <xdr:col>8</xdr:col>
                    <xdr:colOff>336550</xdr:colOff>
                    <xdr:row>23</xdr:row>
                    <xdr:rowOff>6350</xdr:rowOff>
                  </from>
                  <to>
                    <xdr:col>8</xdr:col>
                    <xdr:colOff>692150</xdr:colOff>
                    <xdr:row>23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Scroll Bar 39">
              <controlPr defaultSize="0" autoPict="0">
                <anchor moveWithCells="1">
                  <from>
                    <xdr:col>8</xdr:col>
                    <xdr:colOff>336550</xdr:colOff>
                    <xdr:row>24</xdr:row>
                    <xdr:rowOff>6350</xdr:rowOff>
                  </from>
                  <to>
                    <xdr:col>8</xdr:col>
                    <xdr:colOff>692150</xdr:colOff>
                    <xdr:row>24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Scroll Bar 40">
              <controlPr defaultSize="0" autoPict="0">
                <anchor moveWithCells="1">
                  <from>
                    <xdr:col>8</xdr:col>
                    <xdr:colOff>336550</xdr:colOff>
                    <xdr:row>25</xdr:row>
                    <xdr:rowOff>6350</xdr:rowOff>
                  </from>
                  <to>
                    <xdr:col>8</xdr:col>
                    <xdr:colOff>692150</xdr:colOff>
                    <xdr:row>25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Scroll Bar 41">
              <controlPr defaultSize="0" autoPict="0">
                <anchor moveWithCells="1">
                  <from>
                    <xdr:col>8</xdr:col>
                    <xdr:colOff>336550</xdr:colOff>
                    <xdr:row>31</xdr:row>
                    <xdr:rowOff>6350</xdr:rowOff>
                  </from>
                  <to>
                    <xdr:col>8</xdr:col>
                    <xdr:colOff>692150</xdr:colOff>
                    <xdr:row>31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Scroll Bar 42">
              <controlPr defaultSize="0" autoPict="0">
                <anchor moveWithCells="1">
                  <from>
                    <xdr:col>8</xdr:col>
                    <xdr:colOff>336550</xdr:colOff>
                    <xdr:row>32</xdr:row>
                    <xdr:rowOff>6350</xdr:rowOff>
                  </from>
                  <to>
                    <xdr:col>8</xdr:col>
                    <xdr:colOff>692150</xdr:colOff>
                    <xdr:row>32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Scroll Bar 43">
              <controlPr defaultSize="0" autoPict="0">
                <anchor moveWithCells="1">
                  <from>
                    <xdr:col>8</xdr:col>
                    <xdr:colOff>336550</xdr:colOff>
                    <xdr:row>33</xdr:row>
                    <xdr:rowOff>6350</xdr:rowOff>
                  </from>
                  <to>
                    <xdr:col>8</xdr:col>
                    <xdr:colOff>692150</xdr:colOff>
                    <xdr:row>33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Scroll Bar 44">
              <controlPr defaultSize="0" autoPict="0">
                <anchor moveWithCells="1">
                  <from>
                    <xdr:col>8</xdr:col>
                    <xdr:colOff>336550</xdr:colOff>
                    <xdr:row>34</xdr:row>
                    <xdr:rowOff>6350</xdr:rowOff>
                  </from>
                  <to>
                    <xdr:col>8</xdr:col>
                    <xdr:colOff>692150</xdr:colOff>
                    <xdr:row>34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Scroll Bar 45">
              <controlPr defaultSize="0" autoPict="0">
                <anchor moveWithCells="1">
                  <from>
                    <xdr:col>8</xdr:col>
                    <xdr:colOff>336550</xdr:colOff>
                    <xdr:row>35</xdr:row>
                    <xdr:rowOff>6350</xdr:rowOff>
                  </from>
                  <to>
                    <xdr:col>8</xdr:col>
                    <xdr:colOff>692150</xdr:colOff>
                    <xdr:row>35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Scroll Bar 46">
              <controlPr defaultSize="0" autoPict="0">
                <anchor moveWithCells="1">
                  <from>
                    <xdr:col>8</xdr:col>
                    <xdr:colOff>336550</xdr:colOff>
                    <xdr:row>36</xdr:row>
                    <xdr:rowOff>6350</xdr:rowOff>
                  </from>
                  <to>
                    <xdr:col>8</xdr:col>
                    <xdr:colOff>692150</xdr:colOff>
                    <xdr:row>36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Scroll Bar 47">
              <controlPr defaultSize="0" autoPict="0">
                <anchor moveWithCells="1">
                  <from>
                    <xdr:col>8</xdr:col>
                    <xdr:colOff>336550</xdr:colOff>
                    <xdr:row>37</xdr:row>
                    <xdr:rowOff>6350</xdr:rowOff>
                  </from>
                  <to>
                    <xdr:col>8</xdr:col>
                    <xdr:colOff>692150</xdr:colOff>
                    <xdr:row>37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Scroll Bar 48">
              <controlPr defaultSize="0" autoPict="0">
                <anchor moveWithCells="1">
                  <from>
                    <xdr:col>8</xdr:col>
                    <xdr:colOff>336550</xdr:colOff>
                    <xdr:row>38</xdr:row>
                    <xdr:rowOff>6350</xdr:rowOff>
                  </from>
                  <to>
                    <xdr:col>8</xdr:col>
                    <xdr:colOff>692150</xdr:colOff>
                    <xdr:row>38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Scroll Bar 49">
              <controlPr defaultSize="0" autoPict="0">
                <anchor moveWithCells="1">
                  <from>
                    <xdr:col>8</xdr:col>
                    <xdr:colOff>336550</xdr:colOff>
                    <xdr:row>44</xdr:row>
                    <xdr:rowOff>6350</xdr:rowOff>
                  </from>
                  <to>
                    <xdr:col>8</xdr:col>
                    <xdr:colOff>692150</xdr:colOff>
                    <xdr:row>44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Scroll Bar 50">
              <controlPr defaultSize="0" autoPict="0">
                <anchor moveWithCells="1">
                  <from>
                    <xdr:col>8</xdr:col>
                    <xdr:colOff>336550</xdr:colOff>
                    <xdr:row>45</xdr:row>
                    <xdr:rowOff>6350</xdr:rowOff>
                  </from>
                  <to>
                    <xdr:col>8</xdr:col>
                    <xdr:colOff>692150</xdr:colOff>
                    <xdr:row>45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Scroll Bar 51">
              <controlPr defaultSize="0" autoPict="0">
                <anchor moveWithCells="1">
                  <from>
                    <xdr:col>8</xdr:col>
                    <xdr:colOff>336550</xdr:colOff>
                    <xdr:row>46</xdr:row>
                    <xdr:rowOff>6350</xdr:rowOff>
                  </from>
                  <to>
                    <xdr:col>8</xdr:col>
                    <xdr:colOff>692150</xdr:colOff>
                    <xdr:row>46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Scroll Bar 52">
              <controlPr defaultSize="0" autoPict="0">
                <anchor moveWithCells="1">
                  <from>
                    <xdr:col>8</xdr:col>
                    <xdr:colOff>336550</xdr:colOff>
                    <xdr:row>47</xdr:row>
                    <xdr:rowOff>6350</xdr:rowOff>
                  </from>
                  <to>
                    <xdr:col>8</xdr:col>
                    <xdr:colOff>692150</xdr:colOff>
                    <xdr:row>47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Scroll Bar 53">
              <controlPr defaultSize="0" autoPict="0">
                <anchor moveWithCells="1">
                  <from>
                    <xdr:col>8</xdr:col>
                    <xdr:colOff>336550</xdr:colOff>
                    <xdr:row>48</xdr:row>
                    <xdr:rowOff>6350</xdr:rowOff>
                  </from>
                  <to>
                    <xdr:col>8</xdr:col>
                    <xdr:colOff>692150</xdr:colOff>
                    <xdr:row>48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Scroll Bar 54">
              <controlPr defaultSize="0" autoPict="0">
                <anchor moveWithCells="1">
                  <from>
                    <xdr:col>8</xdr:col>
                    <xdr:colOff>336550</xdr:colOff>
                    <xdr:row>49</xdr:row>
                    <xdr:rowOff>6350</xdr:rowOff>
                  </from>
                  <to>
                    <xdr:col>8</xdr:col>
                    <xdr:colOff>692150</xdr:colOff>
                    <xdr:row>49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Scroll Bar 55">
              <controlPr defaultSize="0" autoPict="0">
                <anchor moveWithCells="1">
                  <from>
                    <xdr:col>8</xdr:col>
                    <xdr:colOff>336550</xdr:colOff>
                    <xdr:row>50</xdr:row>
                    <xdr:rowOff>6350</xdr:rowOff>
                  </from>
                  <to>
                    <xdr:col>8</xdr:col>
                    <xdr:colOff>692150</xdr:colOff>
                    <xdr:row>50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Scroll Bar 56">
              <controlPr defaultSize="0" autoPict="0">
                <anchor moveWithCells="1">
                  <from>
                    <xdr:col>8</xdr:col>
                    <xdr:colOff>336550</xdr:colOff>
                    <xdr:row>51</xdr:row>
                    <xdr:rowOff>6350</xdr:rowOff>
                  </from>
                  <to>
                    <xdr:col>8</xdr:col>
                    <xdr:colOff>692150</xdr:colOff>
                    <xdr:row>51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Scroll Bar 57">
              <controlPr defaultSize="0" autoPict="0">
                <anchor moveWithCells="1">
                  <from>
                    <xdr:col>9</xdr:col>
                    <xdr:colOff>406400</xdr:colOff>
                    <xdr:row>57</xdr:row>
                    <xdr:rowOff>6350</xdr:rowOff>
                  </from>
                  <to>
                    <xdr:col>9</xdr:col>
                    <xdr:colOff>755650</xdr:colOff>
                    <xdr:row>57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Scroll Bar 58">
              <controlPr defaultSize="0" autoPict="0">
                <anchor moveWithCells="1">
                  <from>
                    <xdr:col>9</xdr:col>
                    <xdr:colOff>406400</xdr:colOff>
                    <xdr:row>58</xdr:row>
                    <xdr:rowOff>6350</xdr:rowOff>
                  </from>
                  <to>
                    <xdr:col>9</xdr:col>
                    <xdr:colOff>755650</xdr:colOff>
                    <xdr:row>58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Scroll Bar 59">
              <controlPr defaultSize="0" autoPict="0">
                <anchor moveWithCells="1">
                  <from>
                    <xdr:col>9</xdr:col>
                    <xdr:colOff>406400</xdr:colOff>
                    <xdr:row>59</xdr:row>
                    <xdr:rowOff>6350</xdr:rowOff>
                  </from>
                  <to>
                    <xdr:col>9</xdr:col>
                    <xdr:colOff>755650</xdr:colOff>
                    <xdr:row>59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Scroll Bar 60">
              <controlPr defaultSize="0" autoPict="0">
                <anchor moveWithCells="1">
                  <from>
                    <xdr:col>9</xdr:col>
                    <xdr:colOff>406400</xdr:colOff>
                    <xdr:row>60</xdr:row>
                    <xdr:rowOff>6350</xdr:rowOff>
                  </from>
                  <to>
                    <xdr:col>9</xdr:col>
                    <xdr:colOff>755650</xdr:colOff>
                    <xdr:row>60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Scroll Bar 61">
              <controlPr defaultSize="0" autoPict="0">
                <anchor moveWithCells="1">
                  <from>
                    <xdr:col>9</xdr:col>
                    <xdr:colOff>406400</xdr:colOff>
                    <xdr:row>61</xdr:row>
                    <xdr:rowOff>6350</xdr:rowOff>
                  </from>
                  <to>
                    <xdr:col>9</xdr:col>
                    <xdr:colOff>755650</xdr:colOff>
                    <xdr:row>61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Scroll Bar 62">
              <controlPr defaultSize="0" autoPict="0">
                <anchor moveWithCells="1">
                  <from>
                    <xdr:col>9</xdr:col>
                    <xdr:colOff>406400</xdr:colOff>
                    <xdr:row>62</xdr:row>
                    <xdr:rowOff>6350</xdr:rowOff>
                  </from>
                  <to>
                    <xdr:col>9</xdr:col>
                    <xdr:colOff>755650</xdr:colOff>
                    <xdr:row>62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Scroll Bar 63">
              <controlPr defaultSize="0" autoPict="0">
                <anchor moveWithCells="1">
                  <from>
                    <xdr:col>9</xdr:col>
                    <xdr:colOff>406400</xdr:colOff>
                    <xdr:row>63</xdr:row>
                    <xdr:rowOff>6350</xdr:rowOff>
                  </from>
                  <to>
                    <xdr:col>9</xdr:col>
                    <xdr:colOff>755650</xdr:colOff>
                    <xdr:row>63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Scroll Bar 64">
              <controlPr defaultSize="0" autoPict="0">
                <anchor moveWithCells="1">
                  <from>
                    <xdr:col>9</xdr:col>
                    <xdr:colOff>406400</xdr:colOff>
                    <xdr:row>64</xdr:row>
                    <xdr:rowOff>6350</xdr:rowOff>
                  </from>
                  <to>
                    <xdr:col>9</xdr:col>
                    <xdr:colOff>755650</xdr:colOff>
                    <xdr:row>64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r:id="rId68" name="Scroll Bar 65">
              <controlPr defaultSize="0" autoPict="0">
                <anchor moveWithCells="1">
                  <from>
                    <xdr:col>8</xdr:col>
                    <xdr:colOff>336550</xdr:colOff>
                    <xdr:row>57</xdr:row>
                    <xdr:rowOff>6350</xdr:rowOff>
                  </from>
                  <to>
                    <xdr:col>8</xdr:col>
                    <xdr:colOff>692150</xdr:colOff>
                    <xdr:row>57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r:id="rId69" name="Scroll Bar 66">
              <controlPr defaultSize="0" autoPict="0">
                <anchor moveWithCells="1">
                  <from>
                    <xdr:col>8</xdr:col>
                    <xdr:colOff>336550</xdr:colOff>
                    <xdr:row>58</xdr:row>
                    <xdr:rowOff>6350</xdr:rowOff>
                  </from>
                  <to>
                    <xdr:col>8</xdr:col>
                    <xdr:colOff>692150</xdr:colOff>
                    <xdr:row>58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r:id="rId70" name="Scroll Bar 67">
              <controlPr defaultSize="0" autoPict="0">
                <anchor moveWithCells="1">
                  <from>
                    <xdr:col>8</xdr:col>
                    <xdr:colOff>336550</xdr:colOff>
                    <xdr:row>59</xdr:row>
                    <xdr:rowOff>6350</xdr:rowOff>
                  </from>
                  <to>
                    <xdr:col>8</xdr:col>
                    <xdr:colOff>692150</xdr:colOff>
                    <xdr:row>59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r:id="rId71" name="Scroll Bar 68">
              <controlPr defaultSize="0" autoPict="0">
                <anchor moveWithCells="1">
                  <from>
                    <xdr:col>8</xdr:col>
                    <xdr:colOff>336550</xdr:colOff>
                    <xdr:row>60</xdr:row>
                    <xdr:rowOff>6350</xdr:rowOff>
                  </from>
                  <to>
                    <xdr:col>8</xdr:col>
                    <xdr:colOff>692150</xdr:colOff>
                    <xdr:row>60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r:id="rId72" name="Scroll Bar 69">
              <controlPr defaultSize="0" autoPict="0">
                <anchor moveWithCells="1">
                  <from>
                    <xdr:col>8</xdr:col>
                    <xdr:colOff>336550</xdr:colOff>
                    <xdr:row>61</xdr:row>
                    <xdr:rowOff>6350</xdr:rowOff>
                  </from>
                  <to>
                    <xdr:col>8</xdr:col>
                    <xdr:colOff>692150</xdr:colOff>
                    <xdr:row>61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r:id="rId73" name="Scroll Bar 70">
              <controlPr defaultSize="0" autoPict="0">
                <anchor moveWithCells="1">
                  <from>
                    <xdr:col>8</xdr:col>
                    <xdr:colOff>336550</xdr:colOff>
                    <xdr:row>62</xdr:row>
                    <xdr:rowOff>6350</xdr:rowOff>
                  </from>
                  <to>
                    <xdr:col>8</xdr:col>
                    <xdr:colOff>692150</xdr:colOff>
                    <xdr:row>62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r:id="rId74" name="Scroll Bar 71">
              <controlPr defaultSize="0" autoPict="0">
                <anchor moveWithCells="1">
                  <from>
                    <xdr:col>8</xdr:col>
                    <xdr:colOff>336550</xdr:colOff>
                    <xdr:row>63</xdr:row>
                    <xdr:rowOff>6350</xdr:rowOff>
                  </from>
                  <to>
                    <xdr:col>8</xdr:col>
                    <xdr:colOff>692150</xdr:colOff>
                    <xdr:row>63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r:id="rId75" name="Scroll Bar 72">
              <controlPr defaultSize="0" autoPict="0">
                <anchor moveWithCells="1">
                  <from>
                    <xdr:col>8</xdr:col>
                    <xdr:colOff>336550</xdr:colOff>
                    <xdr:row>64</xdr:row>
                    <xdr:rowOff>6350</xdr:rowOff>
                  </from>
                  <to>
                    <xdr:col>8</xdr:col>
                    <xdr:colOff>692150</xdr:colOff>
                    <xdr:row>64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r:id="rId76" name="Scroll Bar 73">
              <controlPr defaultSize="0" autoPict="0">
                <anchor moveWithCells="1">
                  <from>
                    <xdr:col>9</xdr:col>
                    <xdr:colOff>406400</xdr:colOff>
                    <xdr:row>70</xdr:row>
                    <xdr:rowOff>6350</xdr:rowOff>
                  </from>
                  <to>
                    <xdr:col>9</xdr:col>
                    <xdr:colOff>755650</xdr:colOff>
                    <xdr:row>70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r:id="rId77" name="Scroll Bar 74">
              <controlPr defaultSize="0" autoPict="0">
                <anchor moveWithCells="1">
                  <from>
                    <xdr:col>9</xdr:col>
                    <xdr:colOff>406400</xdr:colOff>
                    <xdr:row>71</xdr:row>
                    <xdr:rowOff>6350</xdr:rowOff>
                  </from>
                  <to>
                    <xdr:col>9</xdr:col>
                    <xdr:colOff>755650</xdr:colOff>
                    <xdr:row>71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r:id="rId78" name="Scroll Bar 75">
              <controlPr defaultSize="0" autoPict="0">
                <anchor moveWithCells="1">
                  <from>
                    <xdr:col>9</xdr:col>
                    <xdr:colOff>406400</xdr:colOff>
                    <xdr:row>72</xdr:row>
                    <xdr:rowOff>6350</xdr:rowOff>
                  </from>
                  <to>
                    <xdr:col>9</xdr:col>
                    <xdr:colOff>755650</xdr:colOff>
                    <xdr:row>72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r:id="rId79" name="Scroll Bar 76">
              <controlPr defaultSize="0" autoPict="0">
                <anchor moveWithCells="1">
                  <from>
                    <xdr:col>9</xdr:col>
                    <xdr:colOff>406400</xdr:colOff>
                    <xdr:row>73</xdr:row>
                    <xdr:rowOff>6350</xdr:rowOff>
                  </from>
                  <to>
                    <xdr:col>9</xdr:col>
                    <xdr:colOff>755650</xdr:colOff>
                    <xdr:row>73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r:id="rId80" name="Scroll Bar 77">
              <controlPr defaultSize="0" autoPict="0">
                <anchor moveWithCells="1">
                  <from>
                    <xdr:col>9</xdr:col>
                    <xdr:colOff>406400</xdr:colOff>
                    <xdr:row>74</xdr:row>
                    <xdr:rowOff>6350</xdr:rowOff>
                  </from>
                  <to>
                    <xdr:col>9</xdr:col>
                    <xdr:colOff>755650</xdr:colOff>
                    <xdr:row>74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81" name="Scroll Bar 78">
              <controlPr defaultSize="0" autoPict="0">
                <anchor moveWithCells="1">
                  <from>
                    <xdr:col>9</xdr:col>
                    <xdr:colOff>406400</xdr:colOff>
                    <xdr:row>75</xdr:row>
                    <xdr:rowOff>6350</xdr:rowOff>
                  </from>
                  <to>
                    <xdr:col>9</xdr:col>
                    <xdr:colOff>755650</xdr:colOff>
                    <xdr:row>75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r:id="rId82" name="Scroll Bar 79">
              <controlPr defaultSize="0" autoPict="0">
                <anchor moveWithCells="1">
                  <from>
                    <xdr:col>9</xdr:col>
                    <xdr:colOff>406400</xdr:colOff>
                    <xdr:row>76</xdr:row>
                    <xdr:rowOff>6350</xdr:rowOff>
                  </from>
                  <to>
                    <xdr:col>9</xdr:col>
                    <xdr:colOff>755650</xdr:colOff>
                    <xdr:row>76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r:id="rId83" name="Scroll Bar 80">
              <controlPr defaultSize="0" autoPict="0">
                <anchor moveWithCells="1">
                  <from>
                    <xdr:col>9</xdr:col>
                    <xdr:colOff>406400</xdr:colOff>
                    <xdr:row>77</xdr:row>
                    <xdr:rowOff>6350</xdr:rowOff>
                  </from>
                  <to>
                    <xdr:col>9</xdr:col>
                    <xdr:colOff>755650</xdr:colOff>
                    <xdr:row>77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r:id="rId84" name="Scroll Bar 81">
              <controlPr defaultSize="0" autoPict="0">
                <anchor moveWithCells="1">
                  <from>
                    <xdr:col>8</xdr:col>
                    <xdr:colOff>336550</xdr:colOff>
                    <xdr:row>70</xdr:row>
                    <xdr:rowOff>6350</xdr:rowOff>
                  </from>
                  <to>
                    <xdr:col>8</xdr:col>
                    <xdr:colOff>692150</xdr:colOff>
                    <xdr:row>70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r:id="rId85" name="Scroll Bar 82">
              <controlPr defaultSize="0" autoPict="0">
                <anchor moveWithCells="1">
                  <from>
                    <xdr:col>8</xdr:col>
                    <xdr:colOff>336550</xdr:colOff>
                    <xdr:row>71</xdr:row>
                    <xdr:rowOff>6350</xdr:rowOff>
                  </from>
                  <to>
                    <xdr:col>8</xdr:col>
                    <xdr:colOff>692150</xdr:colOff>
                    <xdr:row>71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r:id="rId86" name="Scroll Bar 83">
              <controlPr defaultSize="0" autoPict="0">
                <anchor moveWithCells="1">
                  <from>
                    <xdr:col>8</xdr:col>
                    <xdr:colOff>336550</xdr:colOff>
                    <xdr:row>72</xdr:row>
                    <xdr:rowOff>6350</xdr:rowOff>
                  </from>
                  <to>
                    <xdr:col>8</xdr:col>
                    <xdr:colOff>692150</xdr:colOff>
                    <xdr:row>72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r:id="rId87" name="Scroll Bar 84">
              <controlPr defaultSize="0" autoPict="0">
                <anchor moveWithCells="1">
                  <from>
                    <xdr:col>8</xdr:col>
                    <xdr:colOff>336550</xdr:colOff>
                    <xdr:row>73</xdr:row>
                    <xdr:rowOff>6350</xdr:rowOff>
                  </from>
                  <to>
                    <xdr:col>8</xdr:col>
                    <xdr:colOff>692150</xdr:colOff>
                    <xdr:row>73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r:id="rId88" name="Scroll Bar 85">
              <controlPr defaultSize="0" autoPict="0">
                <anchor moveWithCells="1">
                  <from>
                    <xdr:col>8</xdr:col>
                    <xdr:colOff>336550</xdr:colOff>
                    <xdr:row>74</xdr:row>
                    <xdr:rowOff>6350</xdr:rowOff>
                  </from>
                  <to>
                    <xdr:col>8</xdr:col>
                    <xdr:colOff>692150</xdr:colOff>
                    <xdr:row>74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r:id="rId89" name="Scroll Bar 86">
              <controlPr defaultSize="0" autoPict="0">
                <anchor moveWithCells="1">
                  <from>
                    <xdr:col>8</xdr:col>
                    <xdr:colOff>336550</xdr:colOff>
                    <xdr:row>75</xdr:row>
                    <xdr:rowOff>6350</xdr:rowOff>
                  </from>
                  <to>
                    <xdr:col>8</xdr:col>
                    <xdr:colOff>692150</xdr:colOff>
                    <xdr:row>75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3" r:id="rId90" name="Scroll Bar 87">
              <controlPr defaultSize="0" autoPict="0">
                <anchor moveWithCells="1">
                  <from>
                    <xdr:col>8</xdr:col>
                    <xdr:colOff>336550</xdr:colOff>
                    <xdr:row>76</xdr:row>
                    <xdr:rowOff>6350</xdr:rowOff>
                  </from>
                  <to>
                    <xdr:col>8</xdr:col>
                    <xdr:colOff>692150</xdr:colOff>
                    <xdr:row>76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r:id="rId91" name="Scroll Bar 88">
              <controlPr defaultSize="0" autoPict="0">
                <anchor moveWithCells="1">
                  <from>
                    <xdr:col>8</xdr:col>
                    <xdr:colOff>336550</xdr:colOff>
                    <xdr:row>77</xdr:row>
                    <xdr:rowOff>6350</xdr:rowOff>
                  </from>
                  <to>
                    <xdr:col>8</xdr:col>
                    <xdr:colOff>692150</xdr:colOff>
                    <xdr:row>77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5" r:id="rId92" name="Scroll Bar 89">
              <controlPr defaultSize="0" autoPict="0">
                <anchor moveWithCells="1">
                  <from>
                    <xdr:col>9</xdr:col>
                    <xdr:colOff>406400</xdr:colOff>
                    <xdr:row>83</xdr:row>
                    <xdr:rowOff>6350</xdr:rowOff>
                  </from>
                  <to>
                    <xdr:col>9</xdr:col>
                    <xdr:colOff>755650</xdr:colOff>
                    <xdr:row>83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6" r:id="rId93" name="Scroll Bar 90">
              <controlPr defaultSize="0" autoPict="0">
                <anchor moveWithCells="1">
                  <from>
                    <xdr:col>9</xdr:col>
                    <xdr:colOff>406400</xdr:colOff>
                    <xdr:row>84</xdr:row>
                    <xdr:rowOff>6350</xdr:rowOff>
                  </from>
                  <to>
                    <xdr:col>9</xdr:col>
                    <xdr:colOff>755650</xdr:colOff>
                    <xdr:row>84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7" r:id="rId94" name="Scroll Bar 91">
              <controlPr defaultSize="0" autoPict="0">
                <anchor moveWithCells="1">
                  <from>
                    <xdr:col>9</xdr:col>
                    <xdr:colOff>406400</xdr:colOff>
                    <xdr:row>85</xdr:row>
                    <xdr:rowOff>6350</xdr:rowOff>
                  </from>
                  <to>
                    <xdr:col>9</xdr:col>
                    <xdr:colOff>755650</xdr:colOff>
                    <xdr:row>85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" r:id="rId95" name="Scroll Bar 92">
              <controlPr defaultSize="0" autoPict="0">
                <anchor moveWithCells="1">
                  <from>
                    <xdr:col>9</xdr:col>
                    <xdr:colOff>406400</xdr:colOff>
                    <xdr:row>86</xdr:row>
                    <xdr:rowOff>6350</xdr:rowOff>
                  </from>
                  <to>
                    <xdr:col>9</xdr:col>
                    <xdr:colOff>755650</xdr:colOff>
                    <xdr:row>86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" r:id="rId96" name="Scroll Bar 93">
              <controlPr defaultSize="0" autoPict="0">
                <anchor moveWithCells="1">
                  <from>
                    <xdr:col>9</xdr:col>
                    <xdr:colOff>406400</xdr:colOff>
                    <xdr:row>87</xdr:row>
                    <xdr:rowOff>6350</xdr:rowOff>
                  </from>
                  <to>
                    <xdr:col>9</xdr:col>
                    <xdr:colOff>755650</xdr:colOff>
                    <xdr:row>87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" r:id="rId97" name="Scroll Bar 94">
              <controlPr defaultSize="0" autoPict="0">
                <anchor moveWithCells="1">
                  <from>
                    <xdr:col>9</xdr:col>
                    <xdr:colOff>406400</xdr:colOff>
                    <xdr:row>88</xdr:row>
                    <xdr:rowOff>6350</xdr:rowOff>
                  </from>
                  <to>
                    <xdr:col>9</xdr:col>
                    <xdr:colOff>755650</xdr:colOff>
                    <xdr:row>88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1" r:id="rId98" name="Scroll Bar 95">
              <controlPr defaultSize="0" autoPict="0">
                <anchor moveWithCells="1">
                  <from>
                    <xdr:col>9</xdr:col>
                    <xdr:colOff>406400</xdr:colOff>
                    <xdr:row>89</xdr:row>
                    <xdr:rowOff>6350</xdr:rowOff>
                  </from>
                  <to>
                    <xdr:col>9</xdr:col>
                    <xdr:colOff>755650</xdr:colOff>
                    <xdr:row>89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2" r:id="rId99" name="Scroll Bar 96">
              <controlPr defaultSize="0" autoPict="0">
                <anchor moveWithCells="1">
                  <from>
                    <xdr:col>9</xdr:col>
                    <xdr:colOff>406400</xdr:colOff>
                    <xdr:row>90</xdr:row>
                    <xdr:rowOff>6350</xdr:rowOff>
                  </from>
                  <to>
                    <xdr:col>9</xdr:col>
                    <xdr:colOff>755650</xdr:colOff>
                    <xdr:row>90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3" r:id="rId100" name="Scroll Bar 97">
              <controlPr defaultSize="0" autoPict="0">
                <anchor moveWithCells="1">
                  <from>
                    <xdr:col>8</xdr:col>
                    <xdr:colOff>336550</xdr:colOff>
                    <xdr:row>83</xdr:row>
                    <xdr:rowOff>6350</xdr:rowOff>
                  </from>
                  <to>
                    <xdr:col>8</xdr:col>
                    <xdr:colOff>692150</xdr:colOff>
                    <xdr:row>83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4" r:id="rId101" name="Scroll Bar 98">
              <controlPr defaultSize="0" autoPict="0">
                <anchor moveWithCells="1">
                  <from>
                    <xdr:col>8</xdr:col>
                    <xdr:colOff>336550</xdr:colOff>
                    <xdr:row>84</xdr:row>
                    <xdr:rowOff>6350</xdr:rowOff>
                  </from>
                  <to>
                    <xdr:col>8</xdr:col>
                    <xdr:colOff>692150</xdr:colOff>
                    <xdr:row>84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5" r:id="rId102" name="Scroll Bar 99">
              <controlPr defaultSize="0" autoPict="0">
                <anchor moveWithCells="1">
                  <from>
                    <xdr:col>8</xdr:col>
                    <xdr:colOff>336550</xdr:colOff>
                    <xdr:row>85</xdr:row>
                    <xdr:rowOff>6350</xdr:rowOff>
                  </from>
                  <to>
                    <xdr:col>8</xdr:col>
                    <xdr:colOff>692150</xdr:colOff>
                    <xdr:row>85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6" r:id="rId103" name="Scroll Bar 100">
              <controlPr defaultSize="0" autoPict="0">
                <anchor moveWithCells="1">
                  <from>
                    <xdr:col>8</xdr:col>
                    <xdr:colOff>336550</xdr:colOff>
                    <xdr:row>86</xdr:row>
                    <xdr:rowOff>6350</xdr:rowOff>
                  </from>
                  <to>
                    <xdr:col>8</xdr:col>
                    <xdr:colOff>692150</xdr:colOff>
                    <xdr:row>86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7" r:id="rId104" name="Scroll Bar 101">
              <controlPr defaultSize="0" autoPict="0">
                <anchor moveWithCells="1">
                  <from>
                    <xdr:col>8</xdr:col>
                    <xdr:colOff>336550</xdr:colOff>
                    <xdr:row>87</xdr:row>
                    <xdr:rowOff>6350</xdr:rowOff>
                  </from>
                  <to>
                    <xdr:col>8</xdr:col>
                    <xdr:colOff>692150</xdr:colOff>
                    <xdr:row>87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" r:id="rId105" name="Scroll Bar 102">
              <controlPr defaultSize="0" autoPict="0">
                <anchor moveWithCells="1">
                  <from>
                    <xdr:col>8</xdr:col>
                    <xdr:colOff>336550</xdr:colOff>
                    <xdr:row>88</xdr:row>
                    <xdr:rowOff>6350</xdr:rowOff>
                  </from>
                  <to>
                    <xdr:col>8</xdr:col>
                    <xdr:colOff>692150</xdr:colOff>
                    <xdr:row>88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" r:id="rId106" name="Scroll Bar 103">
              <controlPr defaultSize="0" autoPict="0">
                <anchor moveWithCells="1">
                  <from>
                    <xdr:col>8</xdr:col>
                    <xdr:colOff>336550</xdr:colOff>
                    <xdr:row>89</xdr:row>
                    <xdr:rowOff>6350</xdr:rowOff>
                  </from>
                  <to>
                    <xdr:col>8</xdr:col>
                    <xdr:colOff>692150</xdr:colOff>
                    <xdr:row>89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" r:id="rId107" name="Scroll Bar 104">
              <controlPr defaultSize="0" autoPict="0">
                <anchor moveWithCells="1">
                  <from>
                    <xdr:col>8</xdr:col>
                    <xdr:colOff>336550</xdr:colOff>
                    <xdr:row>90</xdr:row>
                    <xdr:rowOff>6350</xdr:rowOff>
                  </from>
                  <to>
                    <xdr:col>8</xdr:col>
                    <xdr:colOff>692150</xdr:colOff>
                    <xdr:row>90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" r:id="rId108" name="Scroll Bar 105">
              <controlPr defaultSize="0" autoPict="0">
                <anchor moveWithCells="1">
                  <from>
                    <xdr:col>9</xdr:col>
                    <xdr:colOff>406400</xdr:colOff>
                    <xdr:row>57</xdr:row>
                    <xdr:rowOff>6350</xdr:rowOff>
                  </from>
                  <to>
                    <xdr:col>9</xdr:col>
                    <xdr:colOff>755650</xdr:colOff>
                    <xdr:row>57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" r:id="rId109" name="Scroll Bar 106">
              <controlPr defaultSize="0" autoPict="0">
                <anchor moveWithCells="1">
                  <from>
                    <xdr:col>9</xdr:col>
                    <xdr:colOff>406400</xdr:colOff>
                    <xdr:row>58</xdr:row>
                    <xdr:rowOff>6350</xdr:rowOff>
                  </from>
                  <to>
                    <xdr:col>9</xdr:col>
                    <xdr:colOff>755650</xdr:colOff>
                    <xdr:row>58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" r:id="rId110" name="Scroll Bar 107">
              <controlPr defaultSize="0" autoPict="0">
                <anchor moveWithCells="1">
                  <from>
                    <xdr:col>9</xdr:col>
                    <xdr:colOff>406400</xdr:colOff>
                    <xdr:row>59</xdr:row>
                    <xdr:rowOff>6350</xdr:rowOff>
                  </from>
                  <to>
                    <xdr:col>9</xdr:col>
                    <xdr:colOff>755650</xdr:colOff>
                    <xdr:row>59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" r:id="rId111" name="Scroll Bar 108">
              <controlPr defaultSize="0" autoPict="0">
                <anchor moveWithCells="1">
                  <from>
                    <xdr:col>9</xdr:col>
                    <xdr:colOff>406400</xdr:colOff>
                    <xdr:row>60</xdr:row>
                    <xdr:rowOff>6350</xdr:rowOff>
                  </from>
                  <to>
                    <xdr:col>9</xdr:col>
                    <xdr:colOff>755650</xdr:colOff>
                    <xdr:row>60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" r:id="rId112" name="Scroll Bar 109">
              <controlPr defaultSize="0" autoPict="0">
                <anchor moveWithCells="1">
                  <from>
                    <xdr:col>9</xdr:col>
                    <xdr:colOff>406400</xdr:colOff>
                    <xdr:row>61</xdr:row>
                    <xdr:rowOff>6350</xdr:rowOff>
                  </from>
                  <to>
                    <xdr:col>9</xdr:col>
                    <xdr:colOff>755650</xdr:colOff>
                    <xdr:row>61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" r:id="rId113" name="Scroll Bar 110">
              <controlPr defaultSize="0" autoPict="0">
                <anchor moveWithCells="1">
                  <from>
                    <xdr:col>9</xdr:col>
                    <xdr:colOff>406400</xdr:colOff>
                    <xdr:row>62</xdr:row>
                    <xdr:rowOff>6350</xdr:rowOff>
                  </from>
                  <to>
                    <xdr:col>9</xdr:col>
                    <xdr:colOff>755650</xdr:colOff>
                    <xdr:row>62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" r:id="rId114" name="Scroll Bar 111">
              <controlPr defaultSize="0" autoPict="0">
                <anchor moveWithCells="1">
                  <from>
                    <xdr:col>9</xdr:col>
                    <xdr:colOff>406400</xdr:colOff>
                    <xdr:row>63</xdr:row>
                    <xdr:rowOff>6350</xdr:rowOff>
                  </from>
                  <to>
                    <xdr:col>9</xdr:col>
                    <xdr:colOff>755650</xdr:colOff>
                    <xdr:row>63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" r:id="rId115" name="Scroll Bar 112">
              <controlPr defaultSize="0" autoPict="0">
                <anchor moveWithCells="1">
                  <from>
                    <xdr:col>9</xdr:col>
                    <xdr:colOff>406400</xdr:colOff>
                    <xdr:row>64</xdr:row>
                    <xdr:rowOff>6350</xdr:rowOff>
                  </from>
                  <to>
                    <xdr:col>9</xdr:col>
                    <xdr:colOff>755650</xdr:colOff>
                    <xdr:row>64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" r:id="rId116" name="Scroll Bar 113">
              <controlPr defaultSize="0" autoPict="0">
                <anchor moveWithCells="1">
                  <from>
                    <xdr:col>9</xdr:col>
                    <xdr:colOff>406400</xdr:colOff>
                    <xdr:row>44</xdr:row>
                    <xdr:rowOff>6350</xdr:rowOff>
                  </from>
                  <to>
                    <xdr:col>9</xdr:col>
                    <xdr:colOff>755650</xdr:colOff>
                    <xdr:row>44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" r:id="rId117" name="Scroll Bar 114">
              <controlPr defaultSize="0" autoPict="0">
                <anchor moveWithCells="1">
                  <from>
                    <xdr:col>9</xdr:col>
                    <xdr:colOff>406400</xdr:colOff>
                    <xdr:row>45</xdr:row>
                    <xdr:rowOff>6350</xdr:rowOff>
                  </from>
                  <to>
                    <xdr:col>9</xdr:col>
                    <xdr:colOff>755650</xdr:colOff>
                    <xdr:row>45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" r:id="rId118" name="Scroll Bar 115">
              <controlPr defaultSize="0" autoPict="0">
                <anchor moveWithCells="1">
                  <from>
                    <xdr:col>9</xdr:col>
                    <xdr:colOff>406400</xdr:colOff>
                    <xdr:row>46</xdr:row>
                    <xdr:rowOff>6350</xdr:rowOff>
                  </from>
                  <to>
                    <xdr:col>9</xdr:col>
                    <xdr:colOff>755650</xdr:colOff>
                    <xdr:row>46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" r:id="rId119" name="Scroll Bar 116">
              <controlPr defaultSize="0" autoPict="0">
                <anchor moveWithCells="1">
                  <from>
                    <xdr:col>9</xdr:col>
                    <xdr:colOff>406400</xdr:colOff>
                    <xdr:row>47</xdr:row>
                    <xdr:rowOff>6350</xdr:rowOff>
                  </from>
                  <to>
                    <xdr:col>9</xdr:col>
                    <xdr:colOff>755650</xdr:colOff>
                    <xdr:row>47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3" r:id="rId120" name="Scroll Bar 117">
              <controlPr defaultSize="0" autoPict="0">
                <anchor moveWithCells="1">
                  <from>
                    <xdr:col>9</xdr:col>
                    <xdr:colOff>406400</xdr:colOff>
                    <xdr:row>48</xdr:row>
                    <xdr:rowOff>6350</xdr:rowOff>
                  </from>
                  <to>
                    <xdr:col>9</xdr:col>
                    <xdr:colOff>755650</xdr:colOff>
                    <xdr:row>48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4" r:id="rId121" name="Scroll Bar 118">
              <controlPr defaultSize="0" autoPict="0">
                <anchor moveWithCells="1">
                  <from>
                    <xdr:col>9</xdr:col>
                    <xdr:colOff>406400</xdr:colOff>
                    <xdr:row>49</xdr:row>
                    <xdr:rowOff>6350</xdr:rowOff>
                  </from>
                  <to>
                    <xdr:col>9</xdr:col>
                    <xdr:colOff>755650</xdr:colOff>
                    <xdr:row>49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5" r:id="rId122" name="Scroll Bar 119">
              <controlPr defaultSize="0" autoPict="0">
                <anchor moveWithCells="1">
                  <from>
                    <xdr:col>9</xdr:col>
                    <xdr:colOff>406400</xdr:colOff>
                    <xdr:row>50</xdr:row>
                    <xdr:rowOff>6350</xdr:rowOff>
                  </from>
                  <to>
                    <xdr:col>9</xdr:col>
                    <xdr:colOff>755650</xdr:colOff>
                    <xdr:row>50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6" r:id="rId123" name="Scroll Bar 120">
              <controlPr defaultSize="0" autoPict="0">
                <anchor moveWithCells="1">
                  <from>
                    <xdr:col>9</xdr:col>
                    <xdr:colOff>406400</xdr:colOff>
                    <xdr:row>51</xdr:row>
                    <xdr:rowOff>6350</xdr:rowOff>
                  </from>
                  <to>
                    <xdr:col>9</xdr:col>
                    <xdr:colOff>755650</xdr:colOff>
                    <xdr:row>51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7" r:id="rId124" name="Scroll Bar 121">
              <controlPr defaultSize="0" autoPict="0">
                <anchor moveWithCells="1">
                  <from>
                    <xdr:col>9</xdr:col>
                    <xdr:colOff>406400</xdr:colOff>
                    <xdr:row>57</xdr:row>
                    <xdr:rowOff>6350</xdr:rowOff>
                  </from>
                  <to>
                    <xdr:col>9</xdr:col>
                    <xdr:colOff>755650</xdr:colOff>
                    <xdr:row>57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8" r:id="rId125" name="Scroll Bar 122">
              <controlPr defaultSize="0" autoPict="0">
                <anchor moveWithCells="1">
                  <from>
                    <xdr:col>9</xdr:col>
                    <xdr:colOff>406400</xdr:colOff>
                    <xdr:row>58</xdr:row>
                    <xdr:rowOff>6350</xdr:rowOff>
                  </from>
                  <to>
                    <xdr:col>9</xdr:col>
                    <xdr:colOff>755650</xdr:colOff>
                    <xdr:row>58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" r:id="rId126" name="Scroll Bar 123">
              <controlPr defaultSize="0" autoPict="0">
                <anchor moveWithCells="1">
                  <from>
                    <xdr:col>9</xdr:col>
                    <xdr:colOff>406400</xdr:colOff>
                    <xdr:row>59</xdr:row>
                    <xdr:rowOff>6350</xdr:rowOff>
                  </from>
                  <to>
                    <xdr:col>9</xdr:col>
                    <xdr:colOff>755650</xdr:colOff>
                    <xdr:row>59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0" r:id="rId127" name="Scroll Bar 124">
              <controlPr defaultSize="0" autoPict="0">
                <anchor moveWithCells="1">
                  <from>
                    <xdr:col>9</xdr:col>
                    <xdr:colOff>406400</xdr:colOff>
                    <xdr:row>60</xdr:row>
                    <xdr:rowOff>6350</xdr:rowOff>
                  </from>
                  <to>
                    <xdr:col>9</xdr:col>
                    <xdr:colOff>755650</xdr:colOff>
                    <xdr:row>60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1" r:id="rId128" name="Scroll Bar 125">
              <controlPr defaultSize="0" autoPict="0">
                <anchor moveWithCells="1">
                  <from>
                    <xdr:col>9</xdr:col>
                    <xdr:colOff>406400</xdr:colOff>
                    <xdr:row>61</xdr:row>
                    <xdr:rowOff>6350</xdr:rowOff>
                  </from>
                  <to>
                    <xdr:col>9</xdr:col>
                    <xdr:colOff>755650</xdr:colOff>
                    <xdr:row>61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2" r:id="rId129" name="Scroll Bar 126">
              <controlPr defaultSize="0" autoPict="0">
                <anchor moveWithCells="1">
                  <from>
                    <xdr:col>9</xdr:col>
                    <xdr:colOff>406400</xdr:colOff>
                    <xdr:row>62</xdr:row>
                    <xdr:rowOff>6350</xdr:rowOff>
                  </from>
                  <to>
                    <xdr:col>9</xdr:col>
                    <xdr:colOff>755650</xdr:colOff>
                    <xdr:row>62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3" r:id="rId130" name="Scroll Bar 127">
              <controlPr defaultSize="0" autoPict="0">
                <anchor moveWithCells="1">
                  <from>
                    <xdr:col>9</xdr:col>
                    <xdr:colOff>406400</xdr:colOff>
                    <xdr:row>63</xdr:row>
                    <xdr:rowOff>6350</xdr:rowOff>
                  </from>
                  <to>
                    <xdr:col>9</xdr:col>
                    <xdr:colOff>755650</xdr:colOff>
                    <xdr:row>63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4" r:id="rId131" name="Scroll Bar 128">
              <controlPr defaultSize="0" autoPict="0">
                <anchor moveWithCells="1">
                  <from>
                    <xdr:col>9</xdr:col>
                    <xdr:colOff>406400</xdr:colOff>
                    <xdr:row>64</xdr:row>
                    <xdr:rowOff>6350</xdr:rowOff>
                  </from>
                  <to>
                    <xdr:col>9</xdr:col>
                    <xdr:colOff>755650</xdr:colOff>
                    <xdr:row>64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5" r:id="rId132" name="Scroll Bar 129">
              <controlPr defaultSize="0" autoPict="0">
                <anchor moveWithCells="1">
                  <from>
                    <xdr:col>9</xdr:col>
                    <xdr:colOff>406400</xdr:colOff>
                    <xdr:row>83</xdr:row>
                    <xdr:rowOff>6350</xdr:rowOff>
                  </from>
                  <to>
                    <xdr:col>9</xdr:col>
                    <xdr:colOff>755650</xdr:colOff>
                    <xdr:row>83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6" r:id="rId133" name="Scroll Bar 130">
              <controlPr defaultSize="0" autoPict="0">
                <anchor moveWithCells="1">
                  <from>
                    <xdr:col>9</xdr:col>
                    <xdr:colOff>406400</xdr:colOff>
                    <xdr:row>84</xdr:row>
                    <xdr:rowOff>6350</xdr:rowOff>
                  </from>
                  <to>
                    <xdr:col>9</xdr:col>
                    <xdr:colOff>755650</xdr:colOff>
                    <xdr:row>84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7" r:id="rId134" name="Scroll Bar 131">
              <controlPr defaultSize="0" autoPict="0">
                <anchor moveWithCells="1">
                  <from>
                    <xdr:col>9</xdr:col>
                    <xdr:colOff>406400</xdr:colOff>
                    <xdr:row>85</xdr:row>
                    <xdr:rowOff>6350</xdr:rowOff>
                  </from>
                  <to>
                    <xdr:col>9</xdr:col>
                    <xdr:colOff>755650</xdr:colOff>
                    <xdr:row>85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8" r:id="rId135" name="Scroll Bar 132">
              <controlPr defaultSize="0" autoPict="0">
                <anchor moveWithCells="1">
                  <from>
                    <xdr:col>9</xdr:col>
                    <xdr:colOff>406400</xdr:colOff>
                    <xdr:row>86</xdr:row>
                    <xdr:rowOff>6350</xdr:rowOff>
                  </from>
                  <to>
                    <xdr:col>9</xdr:col>
                    <xdr:colOff>755650</xdr:colOff>
                    <xdr:row>86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" r:id="rId136" name="Scroll Bar 133">
              <controlPr defaultSize="0" autoPict="0">
                <anchor moveWithCells="1">
                  <from>
                    <xdr:col>9</xdr:col>
                    <xdr:colOff>406400</xdr:colOff>
                    <xdr:row>87</xdr:row>
                    <xdr:rowOff>6350</xdr:rowOff>
                  </from>
                  <to>
                    <xdr:col>9</xdr:col>
                    <xdr:colOff>755650</xdr:colOff>
                    <xdr:row>87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" r:id="rId137" name="Scroll Bar 134">
              <controlPr defaultSize="0" autoPict="0">
                <anchor moveWithCells="1">
                  <from>
                    <xdr:col>9</xdr:col>
                    <xdr:colOff>406400</xdr:colOff>
                    <xdr:row>88</xdr:row>
                    <xdr:rowOff>6350</xdr:rowOff>
                  </from>
                  <to>
                    <xdr:col>9</xdr:col>
                    <xdr:colOff>755650</xdr:colOff>
                    <xdr:row>88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" r:id="rId138" name="Scroll Bar 135">
              <controlPr defaultSize="0" autoPict="0">
                <anchor moveWithCells="1">
                  <from>
                    <xdr:col>9</xdr:col>
                    <xdr:colOff>406400</xdr:colOff>
                    <xdr:row>89</xdr:row>
                    <xdr:rowOff>6350</xdr:rowOff>
                  </from>
                  <to>
                    <xdr:col>9</xdr:col>
                    <xdr:colOff>755650</xdr:colOff>
                    <xdr:row>89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" r:id="rId139" name="Scroll Bar 136">
              <controlPr defaultSize="0" autoPict="0">
                <anchor moveWithCells="1">
                  <from>
                    <xdr:col>9</xdr:col>
                    <xdr:colOff>406400</xdr:colOff>
                    <xdr:row>90</xdr:row>
                    <xdr:rowOff>6350</xdr:rowOff>
                  </from>
                  <to>
                    <xdr:col>9</xdr:col>
                    <xdr:colOff>755650</xdr:colOff>
                    <xdr:row>90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" r:id="rId140" name="Scroll Bar 137">
              <controlPr defaultSize="0" autoPict="0">
                <anchor moveWithCells="1">
                  <from>
                    <xdr:col>9</xdr:col>
                    <xdr:colOff>412750</xdr:colOff>
                    <xdr:row>13</xdr:row>
                    <xdr:rowOff>6350</xdr:rowOff>
                  </from>
                  <to>
                    <xdr:col>9</xdr:col>
                    <xdr:colOff>762000</xdr:colOff>
                    <xdr:row>13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" r:id="rId141" name="Scroll Bar 138">
              <controlPr defaultSize="0" autoPict="0">
                <anchor moveWithCells="1">
                  <from>
                    <xdr:col>9</xdr:col>
                    <xdr:colOff>406400</xdr:colOff>
                    <xdr:row>26</xdr:row>
                    <xdr:rowOff>6350</xdr:rowOff>
                  </from>
                  <to>
                    <xdr:col>9</xdr:col>
                    <xdr:colOff>755650</xdr:colOff>
                    <xdr:row>26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5" r:id="rId142" name="Scroll Bar 139">
              <controlPr defaultSize="0" autoPict="0">
                <anchor moveWithCells="1">
                  <from>
                    <xdr:col>8</xdr:col>
                    <xdr:colOff>336550</xdr:colOff>
                    <xdr:row>26</xdr:row>
                    <xdr:rowOff>6350</xdr:rowOff>
                  </from>
                  <to>
                    <xdr:col>8</xdr:col>
                    <xdr:colOff>692150</xdr:colOff>
                    <xdr:row>26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6" r:id="rId143" name="Scroll Bar 140">
              <controlPr defaultSize="0" autoPict="0">
                <anchor moveWithCells="1">
                  <from>
                    <xdr:col>9</xdr:col>
                    <xdr:colOff>406400</xdr:colOff>
                    <xdr:row>39</xdr:row>
                    <xdr:rowOff>6350</xdr:rowOff>
                  </from>
                  <to>
                    <xdr:col>9</xdr:col>
                    <xdr:colOff>755650</xdr:colOff>
                    <xdr:row>39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7" r:id="rId144" name="Scroll Bar 141">
              <controlPr defaultSize="0" autoPict="0">
                <anchor moveWithCells="1">
                  <from>
                    <xdr:col>8</xdr:col>
                    <xdr:colOff>336550</xdr:colOff>
                    <xdr:row>39</xdr:row>
                    <xdr:rowOff>6350</xdr:rowOff>
                  </from>
                  <to>
                    <xdr:col>8</xdr:col>
                    <xdr:colOff>692150</xdr:colOff>
                    <xdr:row>39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8" r:id="rId145" name="Scroll Bar 142">
              <controlPr defaultSize="0" autoPict="0">
                <anchor moveWithCells="1">
                  <from>
                    <xdr:col>9</xdr:col>
                    <xdr:colOff>406400</xdr:colOff>
                    <xdr:row>52</xdr:row>
                    <xdr:rowOff>6350</xdr:rowOff>
                  </from>
                  <to>
                    <xdr:col>9</xdr:col>
                    <xdr:colOff>755650</xdr:colOff>
                    <xdr:row>52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9" r:id="rId146" name="Scroll Bar 143">
              <controlPr defaultSize="0" autoPict="0">
                <anchor moveWithCells="1">
                  <from>
                    <xdr:col>8</xdr:col>
                    <xdr:colOff>336550</xdr:colOff>
                    <xdr:row>52</xdr:row>
                    <xdr:rowOff>6350</xdr:rowOff>
                  </from>
                  <to>
                    <xdr:col>8</xdr:col>
                    <xdr:colOff>692150</xdr:colOff>
                    <xdr:row>52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0" r:id="rId147" name="Scroll Bar 144">
              <controlPr defaultSize="0" autoPict="0">
                <anchor moveWithCells="1">
                  <from>
                    <xdr:col>9</xdr:col>
                    <xdr:colOff>406400</xdr:colOff>
                    <xdr:row>52</xdr:row>
                    <xdr:rowOff>6350</xdr:rowOff>
                  </from>
                  <to>
                    <xdr:col>9</xdr:col>
                    <xdr:colOff>755650</xdr:colOff>
                    <xdr:row>52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1" r:id="rId148" name="Scroll Bar 145">
              <controlPr defaultSize="0" autoPict="0">
                <anchor moveWithCells="1">
                  <from>
                    <xdr:col>9</xdr:col>
                    <xdr:colOff>406400</xdr:colOff>
                    <xdr:row>65</xdr:row>
                    <xdr:rowOff>6350</xdr:rowOff>
                  </from>
                  <to>
                    <xdr:col>9</xdr:col>
                    <xdr:colOff>755650</xdr:colOff>
                    <xdr:row>65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2" r:id="rId149" name="Scroll Bar 146">
              <controlPr defaultSize="0" autoPict="0">
                <anchor moveWithCells="1">
                  <from>
                    <xdr:col>8</xdr:col>
                    <xdr:colOff>336550</xdr:colOff>
                    <xdr:row>65</xdr:row>
                    <xdr:rowOff>6350</xdr:rowOff>
                  </from>
                  <to>
                    <xdr:col>8</xdr:col>
                    <xdr:colOff>692150</xdr:colOff>
                    <xdr:row>65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3" r:id="rId150" name="Scroll Bar 147">
              <controlPr defaultSize="0" autoPict="0">
                <anchor moveWithCells="1">
                  <from>
                    <xdr:col>9</xdr:col>
                    <xdr:colOff>406400</xdr:colOff>
                    <xdr:row>65</xdr:row>
                    <xdr:rowOff>6350</xdr:rowOff>
                  </from>
                  <to>
                    <xdr:col>9</xdr:col>
                    <xdr:colOff>755650</xdr:colOff>
                    <xdr:row>65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4" r:id="rId151" name="Scroll Bar 148">
              <controlPr defaultSize="0" autoPict="0">
                <anchor moveWithCells="1">
                  <from>
                    <xdr:col>9</xdr:col>
                    <xdr:colOff>406400</xdr:colOff>
                    <xdr:row>65</xdr:row>
                    <xdr:rowOff>6350</xdr:rowOff>
                  </from>
                  <to>
                    <xdr:col>9</xdr:col>
                    <xdr:colOff>755650</xdr:colOff>
                    <xdr:row>65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5" r:id="rId152" name="Scroll Bar 149">
              <controlPr defaultSize="0" autoPict="0">
                <anchor moveWithCells="1">
                  <from>
                    <xdr:col>9</xdr:col>
                    <xdr:colOff>406400</xdr:colOff>
                    <xdr:row>78</xdr:row>
                    <xdr:rowOff>6350</xdr:rowOff>
                  </from>
                  <to>
                    <xdr:col>9</xdr:col>
                    <xdr:colOff>755650</xdr:colOff>
                    <xdr:row>78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6" r:id="rId153" name="Scroll Bar 150">
              <controlPr defaultSize="0" autoPict="0">
                <anchor moveWithCells="1">
                  <from>
                    <xdr:col>8</xdr:col>
                    <xdr:colOff>336550</xdr:colOff>
                    <xdr:row>78</xdr:row>
                    <xdr:rowOff>6350</xdr:rowOff>
                  </from>
                  <to>
                    <xdr:col>8</xdr:col>
                    <xdr:colOff>692150</xdr:colOff>
                    <xdr:row>78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7" r:id="rId154" name="Scroll Bar 151">
              <controlPr defaultSize="0" autoPict="0">
                <anchor moveWithCells="1">
                  <from>
                    <xdr:col>9</xdr:col>
                    <xdr:colOff>406400</xdr:colOff>
                    <xdr:row>91</xdr:row>
                    <xdr:rowOff>6350</xdr:rowOff>
                  </from>
                  <to>
                    <xdr:col>9</xdr:col>
                    <xdr:colOff>755650</xdr:colOff>
                    <xdr:row>91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8" r:id="rId155" name="Scroll Bar 152">
              <controlPr defaultSize="0" autoPict="0">
                <anchor moveWithCells="1">
                  <from>
                    <xdr:col>8</xdr:col>
                    <xdr:colOff>336550</xdr:colOff>
                    <xdr:row>91</xdr:row>
                    <xdr:rowOff>6350</xdr:rowOff>
                  </from>
                  <to>
                    <xdr:col>8</xdr:col>
                    <xdr:colOff>692150</xdr:colOff>
                    <xdr:row>91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9" r:id="rId156" name="Scroll Bar 153">
              <controlPr defaultSize="0" autoPict="0">
                <anchor moveWithCells="1">
                  <from>
                    <xdr:col>9</xdr:col>
                    <xdr:colOff>406400</xdr:colOff>
                    <xdr:row>91</xdr:row>
                    <xdr:rowOff>6350</xdr:rowOff>
                  </from>
                  <to>
                    <xdr:col>9</xdr:col>
                    <xdr:colOff>755650</xdr:colOff>
                    <xdr:row>91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0" r:id="rId157" name="Scroll Bar 154">
              <controlPr defaultSize="0" autoPict="0">
                <anchor moveWithCells="1">
                  <from>
                    <xdr:col>9</xdr:col>
                    <xdr:colOff>406400</xdr:colOff>
                    <xdr:row>26</xdr:row>
                    <xdr:rowOff>6350</xdr:rowOff>
                  </from>
                  <to>
                    <xdr:col>9</xdr:col>
                    <xdr:colOff>755650</xdr:colOff>
                    <xdr:row>26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1" r:id="rId158" name="Scroll Bar 155">
              <controlPr defaultSize="0" autoPict="0">
                <anchor moveWithCells="1">
                  <from>
                    <xdr:col>8</xdr:col>
                    <xdr:colOff>336550</xdr:colOff>
                    <xdr:row>31</xdr:row>
                    <xdr:rowOff>6350</xdr:rowOff>
                  </from>
                  <to>
                    <xdr:col>8</xdr:col>
                    <xdr:colOff>692150</xdr:colOff>
                    <xdr:row>31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2" r:id="rId159" name="Scroll Bar 156">
              <controlPr defaultSize="0" autoPict="0">
                <anchor moveWithCells="1">
                  <from>
                    <xdr:col>8</xdr:col>
                    <xdr:colOff>336550</xdr:colOff>
                    <xdr:row>32</xdr:row>
                    <xdr:rowOff>6350</xdr:rowOff>
                  </from>
                  <to>
                    <xdr:col>8</xdr:col>
                    <xdr:colOff>692150</xdr:colOff>
                    <xdr:row>32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3" r:id="rId160" name="Scroll Bar 157">
              <controlPr defaultSize="0" autoPict="0">
                <anchor moveWithCells="1">
                  <from>
                    <xdr:col>8</xdr:col>
                    <xdr:colOff>336550</xdr:colOff>
                    <xdr:row>33</xdr:row>
                    <xdr:rowOff>6350</xdr:rowOff>
                  </from>
                  <to>
                    <xdr:col>8</xdr:col>
                    <xdr:colOff>692150</xdr:colOff>
                    <xdr:row>33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4" r:id="rId161" name="Scroll Bar 158">
              <controlPr defaultSize="0" autoPict="0">
                <anchor moveWithCells="1">
                  <from>
                    <xdr:col>8</xdr:col>
                    <xdr:colOff>336550</xdr:colOff>
                    <xdr:row>34</xdr:row>
                    <xdr:rowOff>6350</xdr:rowOff>
                  </from>
                  <to>
                    <xdr:col>8</xdr:col>
                    <xdr:colOff>692150</xdr:colOff>
                    <xdr:row>34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5" r:id="rId162" name="Scroll Bar 159">
              <controlPr defaultSize="0" autoPict="0">
                <anchor moveWithCells="1">
                  <from>
                    <xdr:col>8</xdr:col>
                    <xdr:colOff>336550</xdr:colOff>
                    <xdr:row>35</xdr:row>
                    <xdr:rowOff>6350</xdr:rowOff>
                  </from>
                  <to>
                    <xdr:col>8</xdr:col>
                    <xdr:colOff>692150</xdr:colOff>
                    <xdr:row>35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6" r:id="rId163" name="Scroll Bar 160">
              <controlPr defaultSize="0" autoPict="0">
                <anchor moveWithCells="1">
                  <from>
                    <xdr:col>8</xdr:col>
                    <xdr:colOff>336550</xdr:colOff>
                    <xdr:row>36</xdr:row>
                    <xdr:rowOff>6350</xdr:rowOff>
                  </from>
                  <to>
                    <xdr:col>8</xdr:col>
                    <xdr:colOff>692150</xdr:colOff>
                    <xdr:row>36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7" r:id="rId164" name="Scroll Bar 161">
              <controlPr defaultSize="0" autoPict="0">
                <anchor moveWithCells="1">
                  <from>
                    <xdr:col>8</xdr:col>
                    <xdr:colOff>336550</xdr:colOff>
                    <xdr:row>37</xdr:row>
                    <xdr:rowOff>6350</xdr:rowOff>
                  </from>
                  <to>
                    <xdr:col>8</xdr:col>
                    <xdr:colOff>692150</xdr:colOff>
                    <xdr:row>37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8" r:id="rId165" name="Scroll Bar 162">
              <controlPr defaultSize="0" autoPict="0">
                <anchor moveWithCells="1">
                  <from>
                    <xdr:col>8</xdr:col>
                    <xdr:colOff>336550</xdr:colOff>
                    <xdr:row>38</xdr:row>
                    <xdr:rowOff>6350</xdr:rowOff>
                  </from>
                  <to>
                    <xdr:col>8</xdr:col>
                    <xdr:colOff>692150</xdr:colOff>
                    <xdr:row>38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9" r:id="rId166" name="Scroll Bar 163">
              <controlPr defaultSize="0" autoPict="0">
                <anchor moveWithCells="1">
                  <from>
                    <xdr:col>8</xdr:col>
                    <xdr:colOff>336550</xdr:colOff>
                    <xdr:row>39</xdr:row>
                    <xdr:rowOff>6350</xdr:rowOff>
                  </from>
                  <to>
                    <xdr:col>8</xdr:col>
                    <xdr:colOff>692150</xdr:colOff>
                    <xdr:row>39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" r:id="rId167" name="Scroll Bar 164">
              <controlPr defaultSize="0" autoPict="0">
                <anchor moveWithCells="1">
                  <from>
                    <xdr:col>8</xdr:col>
                    <xdr:colOff>336550</xdr:colOff>
                    <xdr:row>44</xdr:row>
                    <xdr:rowOff>6350</xdr:rowOff>
                  </from>
                  <to>
                    <xdr:col>8</xdr:col>
                    <xdr:colOff>692150</xdr:colOff>
                    <xdr:row>44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1" r:id="rId168" name="Scroll Bar 165">
              <controlPr defaultSize="0" autoPict="0">
                <anchor moveWithCells="1">
                  <from>
                    <xdr:col>8</xdr:col>
                    <xdr:colOff>336550</xdr:colOff>
                    <xdr:row>45</xdr:row>
                    <xdr:rowOff>6350</xdr:rowOff>
                  </from>
                  <to>
                    <xdr:col>8</xdr:col>
                    <xdr:colOff>692150</xdr:colOff>
                    <xdr:row>45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2" r:id="rId169" name="Scroll Bar 166">
              <controlPr defaultSize="0" autoPict="0">
                <anchor moveWithCells="1">
                  <from>
                    <xdr:col>8</xdr:col>
                    <xdr:colOff>336550</xdr:colOff>
                    <xdr:row>46</xdr:row>
                    <xdr:rowOff>6350</xdr:rowOff>
                  </from>
                  <to>
                    <xdr:col>8</xdr:col>
                    <xdr:colOff>692150</xdr:colOff>
                    <xdr:row>46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3" r:id="rId170" name="Scroll Bar 167">
              <controlPr defaultSize="0" autoPict="0">
                <anchor moveWithCells="1">
                  <from>
                    <xdr:col>8</xdr:col>
                    <xdr:colOff>336550</xdr:colOff>
                    <xdr:row>47</xdr:row>
                    <xdr:rowOff>6350</xdr:rowOff>
                  </from>
                  <to>
                    <xdr:col>8</xdr:col>
                    <xdr:colOff>692150</xdr:colOff>
                    <xdr:row>47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4" r:id="rId171" name="Scroll Bar 168">
              <controlPr defaultSize="0" autoPict="0">
                <anchor moveWithCells="1">
                  <from>
                    <xdr:col>8</xdr:col>
                    <xdr:colOff>336550</xdr:colOff>
                    <xdr:row>48</xdr:row>
                    <xdr:rowOff>6350</xdr:rowOff>
                  </from>
                  <to>
                    <xdr:col>8</xdr:col>
                    <xdr:colOff>692150</xdr:colOff>
                    <xdr:row>48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5" r:id="rId172" name="Scroll Bar 169">
              <controlPr defaultSize="0" autoPict="0">
                <anchor moveWithCells="1">
                  <from>
                    <xdr:col>8</xdr:col>
                    <xdr:colOff>336550</xdr:colOff>
                    <xdr:row>49</xdr:row>
                    <xdr:rowOff>6350</xdr:rowOff>
                  </from>
                  <to>
                    <xdr:col>8</xdr:col>
                    <xdr:colOff>692150</xdr:colOff>
                    <xdr:row>49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6" r:id="rId173" name="Scroll Bar 170">
              <controlPr defaultSize="0" autoPict="0">
                <anchor moveWithCells="1">
                  <from>
                    <xdr:col>8</xdr:col>
                    <xdr:colOff>336550</xdr:colOff>
                    <xdr:row>50</xdr:row>
                    <xdr:rowOff>6350</xdr:rowOff>
                  </from>
                  <to>
                    <xdr:col>8</xdr:col>
                    <xdr:colOff>692150</xdr:colOff>
                    <xdr:row>50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7" r:id="rId174" name="Scroll Bar 171">
              <controlPr defaultSize="0" autoPict="0">
                <anchor moveWithCells="1">
                  <from>
                    <xdr:col>8</xdr:col>
                    <xdr:colOff>336550</xdr:colOff>
                    <xdr:row>51</xdr:row>
                    <xdr:rowOff>6350</xdr:rowOff>
                  </from>
                  <to>
                    <xdr:col>8</xdr:col>
                    <xdr:colOff>692150</xdr:colOff>
                    <xdr:row>51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8" r:id="rId175" name="Scroll Bar 172">
              <controlPr defaultSize="0" autoPict="0">
                <anchor moveWithCells="1">
                  <from>
                    <xdr:col>8</xdr:col>
                    <xdr:colOff>336550</xdr:colOff>
                    <xdr:row>52</xdr:row>
                    <xdr:rowOff>6350</xdr:rowOff>
                  </from>
                  <to>
                    <xdr:col>8</xdr:col>
                    <xdr:colOff>692150</xdr:colOff>
                    <xdr:row>52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9" r:id="rId176" name="Scroll Bar 173">
              <controlPr defaultSize="0" autoPict="0">
                <anchor moveWithCells="1">
                  <from>
                    <xdr:col>8</xdr:col>
                    <xdr:colOff>336550</xdr:colOff>
                    <xdr:row>57</xdr:row>
                    <xdr:rowOff>6350</xdr:rowOff>
                  </from>
                  <to>
                    <xdr:col>8</xdr:col>
                    <xdr:colOff>692150</xdr:colOff>
                    <xdr:row>57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" r:id="rId177" name="Scroll Bar 174">
              <controlPr defaultSize="0" autoPict="0">
                <anchor moveWithCells="1">
                  <from>
                    <xdr:col>8</xdr:col>
                    <xdr:colOff>336550</xdr:colOff>
                    <xdr:row>58</xdr:row>
                    <xdr:rowOff>6350</xdr:rowOff>
                  </from>
                  <to>
                    <xdr:col>8</xdr:col>
                    <xdr:colOff>692150</xdr:colOff>
                    <xdr:row>58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1" r:id="rId178" name="Scroll Bar 175">
              <controlPr defaultSize="0" autoPict="0">
                <anchor moveWithCells="1">
                  <from>
                    <xdr:col>8</xdr:col>
                    <xdr:colOff>336550</xdr:colOff>
                    <xdr:row>59</xdr:row>
                    <xdr:rowOff>6350</xdr:rowOff>
                  </from>
                  <to>
                    <xdr:col>8</xdr:col>
                    <xdr:colOff>692150</xdr:colOff>
                    <xdr:row>59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2" r:id="rId179" name="Scroll Bar 176">
              <controlPr defaultSize="0" autoPict="0">
                <anchor moveWithCells="1">
                  <from>
                    <xdr:col>8</xdr:col>
                    <xdr:colOff>336550</xdr:colOff>
                    <xdr:row>60</xdr:row>
                    <xdr:rowOff>6350</xdr:rowOff>
                  </from>
                  <to>
                    <xdr:col>8</xdr:col>
                    <xdr:colOff>692150</xdr:colOff>
                    <xdr:row>60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3" r:id="rId180" name="Scroll Bar 177">
              <controlPr defaultSize="0" autoPict="0">
                <anchor moveWithCells="1">
                  <from>
                    <xdr:col>8</xdr:col>
                    <xdr:colOff>336550</xdr:colOff>
                    <xdr:row>61</xdr:row>
                    <xdr:rowOff>6350</xdr:rowOff>
                  </from>
                  <to>
                    <xdr:col>8</xdr:col>
                    <xdr:colOff>692150</xdr:colOff>
                    <xdr:row>61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4" r:id="rId181" name="Scroll Bar 178">
              <controlPr defaultSize="0" autoPict="0">
                <anchor moveWithCells="1">
                  <from>
                    <xdr:col>8</xdr:col>
                    <xdr:colOff>336550</xdr:colOff>
                    <xdr:row>62</xdr:row>
                    <xdr:rowOff>6350</xdr:rowOff>
                  </from>
                  <to>
                    <xdr:col>8</xdr:col>
                    <xdr:colOff>692150</xdr:colOff>
                    <xdr:row>62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5" r:id="rId182" name="Scroll Bar 179">
              <controlPr defaultSize="0" autoPict="0">
                <anchor moveWithCells="1">
                  <from>
                    <xdr:col>8</xdr:col>
                    <xdr:colOff>336550</xdr:colOff>
                    <xdr:row>63</xdr:row>
                    <xdr:rowOff>6350</xdr:rowOff>
                  </from>
                  <to>
                    <xdr:col>8</xdr:col>
                    <xdr:colOff>692150</xdr:colOff>
                    <xdr:row>63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6" r:id="rId183" name="Scroll Bar 180">
              <controlPr defaultSize="0" autoPict="0">
                <anchor moveWithCells="1">
                  <from>
                    <xdr:col>8</xdr:col>
                    <xdr:colOff>336550</xdr:colOff>
                    <xdr:row>64</xdr:row>
                    <xdr:rowOff>6350</xdr:rowOff>
                  </from>
                  <to>
                    <xdr:col>8</xdr:col>
                    <xdr:colOff>692150</xdr:colOff>
                    <xdr:row>64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7" r:id="rId184" name="Scroll Bar 181">
              <controlPr defaultSize="0" autoPict="0">
                <anchor moveWithCells="1">
                  <from>
                    <xdr:col>8</xdr:col>
                    <xdr:colOff>336550</xdr:colOff>
                    <xdr:row>65</xdr:row>
                    <xdr:rowOff>6350</xdr:rowOff>
                  </from>
                  <to>
                    <xdr:col>8</xdr:col>
                    <xdr:colOff>692150</xdr:colOff>
                    <xdr:row>65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8" r:id="rId185" name="Scroll Bar 182">
              <controlPr defaultSize="0" autoPict="0">
                <anchor moveWithCells="1">
                  <from>
                    <xdr:col>8</xdr:col>
                    <xdr:colOff>336550</xdr:colOff>
                    <xdr:row>70</xdr:row>
                    <xdr:rowOff>6350</xdr:rowOff>
                  </from>
                  <to>
                    <xdr:col>8</xdr:col>
                    <xdr:colOff>692150</xdr:colOff>
                    <xdr:row>70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9" r:id="rId186" name="Scroll Bar 183">
              <controlPr defaultSize="0" autoPict="0">
                <anchor moveWithCells="1">
                  <from>
                    <xdr:col>8</xdr:col>
                    <xdr:colOff>336550</xdr:colOff>
                    <xdr:row>71</xdr:row>
                    <xdr:rowOff>6350</xdr:rowOff>
                  </from>
                  <to>
                    <xdr:col>8</xdr:col>
                    <xdr:colOff>692150</xdr:colOff>
                    <xdr:row>71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0" r:id="rId187" name="Scroll Bar 184">
              <controlPr defaultSize="0" autoPict="0">
                <anchor moveWithCells="1">
                  <from>
                    <xdr:col>8</xdr:col>
                    <xdr:colOff>336550</xdr:colOff>
                    <xdr:row>72</xdr:row>
                    <xdr:rowOff>6350</xdr:rowOff>
                  </from>
                  <to>
                    <xdr:col>8</xdr:col>
                    <xdr:colOff>692150</xdr:colOff>
                    <xdr:row>72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1" r:id="rId188" name="Scroll Bar 185">
              <controlPr defaultSize="0" autoPict="0">
                <anchor moveWithCells="1">
                  <from>
                    <xdr:col>8</xdr:col>
                    <xdr:colOff>336550</xdr:colOff>
                    <xdr:row>73</xdr:row>
                    <xdr:rowOff>6350</xdr:rowOff>
                  </from>
                  <to>
                    <xdr:col>8</xdr:col>
                    <xdr:colOff>692150</xdr:colOff>
                    <xdr:row>73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2" r:id="rId189" name="Scroll Bar 186">
              <controlPr defaultSize="0" autoPict="0">
                <anchor moveWithCells="1">
                  <from>
                    <xdr:col>8</xdr:col>
                    <xdr:colOff>336550</xdr:colOff>
                    <xdr:row>74</xdr:row>
                    <xdr:rowOff>6350</xdr:rowOff>
                  </from>
                  <to>
                    <xdr:col>8</xdr:col>
                    <xdr:colOff>692150</xdr:colOff>
                    <xdr:row>74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3" r:id="rId190" name="Scroll Bar 187">
              <controlPr defaultSize="0" autoPict="0">
                <anchor moveWithCells="1">
                  <from>
                    <xdr:col>8</xdr:col>
                    <xdr:colOff>336550</xdr:colOff>
                    <xdr:row>75</xdr:row>
                    <xdr:rowOff>6350</xdr:rowOff>
                  </from>
                  <to>
                    <xdr:col>8</xdr:col>
                    <xdr:colOff>692150</xdr:colOff>
                    <xdr:row>75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4" r:id="rId191" name="Scroll Bar 188">
              <controlPr defaultSize="0" autoPict="0">
                <anchor moveWithCells="1">
                  <from>
                    <xdr:col>8</xdr:col>
                    <xdr:colOff>336550</xdr:colOff>
                    <xdr:row>76</xdr:row>
                    <xdr:rowOff>6350</xdr:rowOff>
                  </from>
                  <to>
                    <xdr:col>8</xdr:col>
                    <xdr:colOff>692150</xdr:colOff>
                    <xdr:row>76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5" r:id="rId192" name="Scroll Bar 189">
              <controlPr defaultSize="0" autoPict="0">
                <anchor moveWithCells="1">
                  <from>
                    <xdr:col>8</xdr:col>
                    <xdr:colOff>336550</xdr:colOff>
                    <xdr:row>77</xdr:row>
                    <xdr:rowOff>6350</xdr:rowOff>
                  </from>
                  <to>
                    <xdr:col>8</xdr:col>
                    <xdr:colOff>692150</xdr:colOff>
                    <xdr:row>77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6" r:id="rId193" name="Scroll Bar 190">
              <controlPr defaultSize="0" autoPict="0">
                <anchor moveWithCells="1">
                  <from>
                    <xdr:col>8</xdr:col>
                    <xdr:colOff>336550</xdr:colOff>
                    <xdr:row>78</xdr:row>
                    <xdr:rowOff>6350</xdr:rowOff>
                  </from>
                  <to>
                    <xdr:col>8</xdr:col>
                    <xdr:colOff>692150</xdr:colOff>
                    <xdr:row>78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7" r:id="rId194" name="Scroll Bar 191">
              <controlPr defaultSize="0" autoPict="0">
                <anchor moveWithCells="1">
                  <from>
                    <xdr:col>8</xdr:col>
                    <xdr:colOff>336550</xdr:colOff>
                    <xdr:row>83</xdr:row>
                    <xdr:rowOff>6350</xdr:rowOff>
                  </from>
                  <to>
                    <xdr:col>8</xdr:col>
                    <xdr:colOff>692150</xdr:colOff>
                    <xdr:row>83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8" r:id="rId195" name="Scroll Bar 192">
              <controlPr defaultSize="0" autoPict="0">
                <anchor moveWithCells="1">
                  <from>
                    <xdr:col>8</xdr:col>
                    <xdr:colOff>336550</xdr:colOff>
                    <xdr:row>84</xdr:row>
                    <xdr:rowOff>6350</xdr:rowOff>
                  </from>
                  <to>
                    <xdr:col>8</xdr:col>
                    <xdr:colOff>692150</xdr:colOff>
                    <xdr:row>84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9" r:id="rId196" name="Scroll Bar 193">
              <controlPr defaultSize="0" autoPict="0">
                <anchor moveWithCells="1">
                  <from>
                    <xdr:col>8</xdr:col>
                    <xdr:colOff>336550</xdr:colOff>
                    <xdr:row>85</xdr:row>
                    <xdr:rowOff>6350</xdr:rowOff>
                  </from>
                  <to>
                    <xdr:col>8</xdr:col>
                    <xdr:colOff>692150</xdr:colOff>
                    <xdr:row>85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0" r:id="rId197" name="Scroll Bar 194">
              <controlPr defaultSize="0" autoPict="0">
                <anchor moveWithCells="1">
                  <from>
                    <xdr:col>8</xdr:col>
                    <xdr:colOff>336550</xdr:colOff>
                    <xdr:row>86</xdr:row>
                    <xdr:rowOff>6350</xdr:rowOff>
                  </from>
                  <to>
                    <xdr:col>8</xdr:col>
                    <xdr:colOff>692150</xdr:colOff>
                    <xdr:row>86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1" r:id="rId198" name="Scroll Bar 195">
              <controlPr defaultSize="0" autoPict="0">
                <anchor moveWithCells="1">
                  <from>
                    <xdr:col>8</xdr:col>
                    <xdr:colOff>336550</xdr:colOff>
                    <xdr:row>87</xdr:row>
                    <xdr:rowOff>6350</xdr:rowOff>
                  </from>
                  <to>
                    <xdr:col>8</xdr:col>
                    <xdr:colOff>692150</xdr:colOff>
                    <xdr:row>87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2" r:id="rId199" name="Scroll Bar 196">
              <controlPr defaultSize="0" autoPict="0">
                <anchor moveWithCells="1">
                  <from>
                    <xdr:col>8</xdr:col>
                    <xdr:colOff>336550</xdr:colOff>
                    <xdr:row>88</xdr:row>
                    <xdr:rowOff>6350</xdr:rowOff>
                  </from>
                  <to>
                    <xdr:col>8</xdr:col>
                    <xdr:colOff>692150</xdr:colOff>
                    <xdr:row>88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3" r:id="rId200" name="Scroll Bar 197">
              <controlPr defaultSize="0" autoPict="0">
                <anchor moveWithCells="1">
                  <from>
                    <xdr:col>8</xdr:col>
                    <xdr:colOff>336550</xdr:colOff>
                    <xdr:row>89</xdr:row>
                    <xdr:rowOff>6350</xdr:rowOff>
                  </from>
                  <to>
                    <xdr:col>8</xdr:col>
                    <xdr:colOff>692150</xdr:colOff>
                    <xdr:row>89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4" r:id="rId201" name="Scroll Bar 198">
              <controlPr defaultSize="0" autoPict="0">
                <anchor moveWithCells="1">
                  <from>
                    <xdr:col>8</xdr:col>
                    <xdr:colOff>336550</xdr:colOff>
                    <xdr:row>90</xdr:row>
                    <xdr:rowOff>6350</xdr:rowOff>
                  </from>
                  <to>
                    <xdr:col>8</xdr:col>
                    <xdr:colOff>692150</xdr:colOff>
                    <xdr:row>90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5" r:id="rId202" name="Scroll Bar 199">
              <controlPr defaultSize="0" autoPict="0">
                <anchor moveWithCells="1">
                  <from>
                    <xdr:col>8</xdr:col>
                    <xdr:colOff>336550</xdr:colOff>
                    <xdr:row>91</xdr:row>
                    <xdr:rowOff>6350</xdr:rowOff>
                  </from>
                  <to>
                    <xdr:col>8</xdr:col>
                    <xdr:colOff>692150</xdr:colOff>
                    <xdr:row>91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6" r:id="rId203" name="Scroll Bar 200">
              <controlPr defaultSize="0" autoPict="0">
                <anchor moveWithCells="1">
                  <from>
                    <xdr:col>8</xdr:col>
                    <xdr:colOff>336550</xdr:colOff>
                    <xdr:row>32</xdr:row>
                    <xdr:rowOff>6350</xdr:rowOff>
                  </from>
                  <to>
                    <xdr:col>8</xdr:col>
                    <xdr:colOff>692150</xdr:colOff>
                    <xdr:row>32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7" r:id="rId204" name="Scroll Bar 201">
              <controlPr defaultSize="0" autoPict="0">
                <anchor moveWithCells="1">
                  <from>
                    <xdr:col>8</xdr:col>
                    <xdr:colOff>336550</xdr:colOff>
                    <xdr:row>32</xdr:row>
                    <xdr:rowOff>6350</xdr:rowOff>
                  </from>
                  <to>
                    <xdr:col>8</xdr:col>
                    <xdr:colOff>692150</xdr:colOff>
                    <xdr:row>32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8" r:id="rId205" name="Scroll Bar 202">
              <controlPr defaultSize="0" autoPict="0">
                <anchor moveWithCells="1">
                  <from>
                    <xdr:col>8</xdr:col>
                    <xdr:colOff>336550</xdr:colOff>
                    <xdr:row>33</xdr:row>
                    <xdr:rowOff>6350</xdr:rowOff>
                  </from>
                  <to>
                    <xdr:col>8</xdr:col>
                    <xdr:colOff>692150</xdr:colOff>
                    <xdr:row>33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9" r:id="rId206" name="Scroll Bar 203">
              <controlPr defaultSize="0" autoPict="0">
                <anchor moveWithCells="1">
                  <from>
                    <xdr:col>8</xdr:col>
                    <xdr:colOff>336550</xdr:colOff>
                    <xdr:row>33</xdr:row>
                    <xdr:rowOff>6350</xdr:rowOff>
                  </from>
                  <to>
                    <xdr:col>8</xdr:col>
                    <xdr:colOff>692150</xdr:colOff>
                    <xdr:row>33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0" r:id="rId207" name="Scroll Bar 204">
              <controlPr defaultSize="0" autoPict="0">
                <anchor moveWithCells="1">
                  <from>
                    <xdr:col>8</xdr:col>
                    <xdr:colOff>336550</xdr:colOff>
                    <xdr:row>34</xdr:row>
                    <xdr:rowOff>6350</xdr:rowOff>
                  </from>
                  <to>
                    <xdr:col>8</xdr:col>
                    <xdr:colOff>692150</xdr:colOff>
                    <xdr:row>34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" r:id="rId208" name="Scroll Bar 205">
              <controlPr defaultSize="0" autoPict="0">
                <anchor moveWithCells="1">
                  <from>
                    <xdr:col>8</xdr:col>
                    <xdr:colOff>336550</xdr:colOff>
                    <xdr:row>34</xdr:row>
                    <xdr:rowOff>6350</xdr:rowOff>
                  </from>
                  <to>
                    <xdr:col>8</xdr:col>
                    <xdr:colOff>692150</xdr:colOff>
                    <xdr:row>34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2" r:id="rId209" name="Scroll Bar 206">
              <controlPr defaultSize="0" autoPict="0">
                <anchor moveWithCells="1">
                  <from>
                    <xdr:col>8</xdr:col>
                    <xdr:colOff>336550</xdr:colOff>
                    <xdr:row>35</xdr:row>
                    <xdr:rowOff>6350</xdr:rowOff>
                  </from>
                  <to>
                    <xdr:col>8</xdr:col>
                    <xdr:colOff>692150</xdr:colOff>
                    <xdr:row>35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3" r:id="rId210" name="Scroll Bar 207">
              <controlPr defaultSize="0" autoPict="0">
                <anchor moveWithCells="1">
                  <from>
                    <xdr:col>8</xdr:col>
                    <xdr:colOff>336550</xdr:colOff>
                    <xdr:row>35</xdr:row>
                    <xdr:rowOff>6350</xdr:rowOff>
                  </from>
                  <to>
                    <xdr:col>8</xdr:col>
                    <xdr:colOff>692150</xdr:colOff>
                    <xdr:row>35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4" r:id="rId211" name="Scroll Bar 208">
              <controlPr defaultSize="0" autoPict="0">
                <anchor moveWithCells="1">
                  <from>
                    <xdr:col>8</xdr:col>
                    <xdr:colOff>336550</xdr:colOff>
                    <xdr:row>36</xdr:row>
                    <xdr:rowOff>6350</xdr:rowOff>
                  </from>
                  <to>
                    <xdr:col>8</xdr:col>
                    <xdr:colOff>692150</xdr:colOff>
                    <xdr:row>36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5" r:id="rId212" name="Scroll Bar 209">
              <controlPr defaultSize="0" autoPict="0">
                <anchor moveWithCells="1">
                  <from>
                    <xdr:col>8</xdr:col>
                    <xdr:colOff>336550</xdr:colOff>
                    <xdr:row>36</xdr:row>
                    <xdr:rowOff>6350</xdr:rowOff>
                  </from>
                  <to>
                    <xdr:col>8</xdr:col>
                    <xdr:colOff>692150</xdr:colOff>
                    <xdr:row>36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6" r:id="rId213" name="Scroll Bar 210">
              <controlPr defaultSize="0" autoPict="0">
                <anchor moveWithCells="1">
                  <from>
                    <xdr:col>8</xdr:col>
                    <xdr:colOff>336550</xdr:colOff>
                    <xdr:row>37</xdr:row>
                    <xdr:rowOff>6350</xdr:rowOff>
                  </from>
                  <to>
                    <xdr:col>8</xdr:col>
                    <xdr:colOff>692150</xdr:colOff>
                    <xdr:row>37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7" r:id="rId214" name="Scroll Bar 211">
              <controlPr defaultSize="0" autoPict="0">
                <anchor moveWithCells="1">
                  <from>
                    <xdr:col>8</xdr:col>
                    <xdr:colOff>336550</xdr:colOff>
                    <xdr:row>37</xdr:row>
                    <xdr:rowOff>6350</xdr:rowOff>
                  </from>
                  <to>
                    <xdr:col>8</xdr:col>
                    <xdr:colOff>692150</xdr:colOff>
                    <xdr:row>37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8" r:id="rId215" name="Scroll Bar 212">
              <controlPr defaultSize="0" autoPict="0">
                <anchor moveWithCells="1">
                  <from>
                    <xdr:col>8</xdr:col>
                    <xdr:colOff>336550</xdr:colOff>
                    <xdr:row>38</xdr:row>
                    <xdr:rowOff>6350</xdr:rowOff>
                  </from>
                  <to>
                    <xdr:col>8</xdr:col>
                    <xdr:colOff>692150</xdr:colOff>
                    <xdr:row>38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9" r:id="rId216" name="Scroll Bar 213">
              <controlPr defaultSize="0" autoPict="0">
                <anchor moveWithCells="1">
                  <from>
                    <xdr:col>8</xdr:col>
                    <xdr:colOff>336550</xdr:colOff>
                    <xdr:row>38</xdr:row>
                    <xdr:rowOff>6350</xdr:rowOff>
                  </from>
                  <to>
                    <xdr:col>8</xdr:col>
                    <xdr:colOff>692150</xdr:colOff>
                    <xdr:row>38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0" r:id="rId217" name="Scroll Bar 214">
              <controlPr defaultSize="0" autoPict="0">
                <anchor moveWithCells="1">
                  <from>
                    <xdr:col>8</xdr:col>
                    <xdr:colOff>336550</xdr:colOff>
                    <xdr:row>39</xdr:row>
                    <xdr:rowOff>6350</xdr:rowOff>
                  </from>
                  <to>
                    <xdr:col>8</xdr:col>
                    <xdr:colOff>692150</xdr:colOff>
                    <xdr:row>39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" r:id="rId218" name="Scroll Bar 215">
              <controlPr defaultSize="0" autoPict="0">
                <anchor moveWithCells="1">
                  <from>
                    <xdr:col>8</xdr:col>
                    <xdr:colOff>336550</xdr:colOff>
                    <xdr:row>39</xdr:row>
                    <xdr:rowOff>6350</xdr:rowOff>
                  </from>
                  <to>
                    <xdr:col>8</xdr:col>
                    <xdr:colOff>692150</xdr:colOff>
                    <xdr:row>39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2" r:id="rId219" name="Scroll Bar 216">
              <controlPr defaultSize="0" autoPict="0">
                <anchor moveWithCells="1">
                  <from>
                    <xdr:col>9</xdr:col>
                    <xdr:colOff>406400</xdr:colOff>
                    <xdr:row>31</xdr:row>
                    <xdr:rowOff>6350</xdr:rowOff>
                  </from>
                  <to>
                    <xdr:col>9</xdr:col>
                    <xdr:colOff>755650</xdr:colOff>
                    <xdr:row>31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3" r:id="rId220" name="Scroll Bar 217">
              <controlPr defaultSize="0" autoPict="0">
                <anchor moveWithCells="1">
                  <from>
                    <xdr:col>9</xdr:col>
                    <xdr:colOff>406400</xdr:colOff>
                    <xdr:row>32</xdr:row>
                    <xdr:rowOff>6350</xdr:rowOff>
                  </from>
                  <to>
                    <xdr:col>9</xdr:col>
                    <xdr:colOff>755650</xdr:colOff>
                    <xdr:row>32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4" r:id="rId221" name="Scroll Bar 218">
              <controlPr defaultSize="0" autoPict="0">
                <anchor moveWithCells="1">
                  <from>
                    <xdr:col>9</xdr:col>
                    <xdr:colOff>406400</xdr:colOff>
                    <xdr:row>33</xdr:row>
                    <xdr:rowOff>6350</xdr:rowOff>
                  </from>
                  <to>
                    <xdr:col>9</xdr:col>
                    <xdr:colOff>755650</xdr:colOff>
                    <xdr:row>33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5" r:id="rId222" name="Scroll Bar 219">
              <controlPr defaultSize="0" autoPict="0">
                <anchor moveWithCells="1">
                  <from>
                    <xdr:col>9</xdr:col>
                    <xdr:colOff>406400</xdr:colOff>
                    <xdr:row>34</xdr:row>
                    <xdr:rowOff>6350</xdr:rowOff>
                  </from>
                  <to>
                    <xdr:col>9</xdr:col>
                    <xdr:colOff>755650</xdr:colOff>
                    <xdr:row>34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6" r:id="rId223" name="Scroll Bar 220">
              <controlPr defaultSize="0" autoPict="0">
                <anchor moveWithCells="1">
                  <from>
                    <xdr:col>9</xdr:col>
                    <xdr:colOff>406400</xdr:colOff>
                    <xdr:row>35</xdr:row>
                    <xdr:rowOff>6350</xdr:rowOff>
                  </from>
                  <to>
                    <xdr:col>9</xdr:col>
                    <xdr:colOff>755650</xdr:colOff>
                    <xdr:row>35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7" r:id="rId224" name="Scroll Bar 221">
              <controlPr defaultSize="0" autoPict="0">
                <anchor moveWithCells="1">
                  <from>
                    <xdr:col>9</xdr:col>
                    <xdr:colOff>406400</xdr:colOff>
                    <xdr:row>36</xdr:row>
                    <xdr:rowOff>6350</xdr:rowOff>
                  </from>
                  <to>
                    <xdr:col>9</xdr:col>
                    <xdr:colOff>755650</xdr:colOff>
                    <xdr:row>36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8" r:id="rId225" name="Scroll Bar 222">
              <controlPr defaultSize="0" autoPict="0">
                <anchor moveWithCells="1">
                  <from>
                    <xdr:col>9</xdr:col>
                    <xdr:colOff>406400</xdr:colOff>
                    <xdr:row>37</xdr:row>
                    <xdr:rowOff>6350</xdr:rowOff>
                  </from>
                  <to>
                    <xdr:col>9</xdr:col>
                    <xdr:colOff>755650</xdr:colOff>
                    <xdr:row>37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9" r:id="rId226" name="Scroll Bar 223">
              <controlPr defaultSize="0" autoPict="0">
                <anchor moveWithCells="1">
                  <from>
                    <xdr:col>9</xdr:col>
                    <xdr:colOff>406400</xdr:colOff>
                    <xdr:row>38</xdr:row>
                    <xdr:rowOff>6350</xdr:rowOff>
                  </from>
                  <to>
                    <xdr:col>9</xdr:col>
                    <xdr:colOff>755650</xdr:colOff>
                    <xdr:row>38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0" r:id="rId227" name="Scroll Bar 224">
              <controlPr defaultSize="0" autoPict="0">
                <anchor moveWithCells="1">
                  <from>
                    <xdr:col>9</xdr:col>
                    <xdr:colOff>406400</xdr:colOff>
                    <xdr:row>39</xdr:row>
                    <xdr:rowOff>6350</xdr:rowOff>
                  </from>
                  <to>
                    <xdr:col>9</xdr:col>
                    <xdr:colOff>755650</xdr:colOff>
                    <xdr:row>39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1" r:id="rId228" name="Scroll Bar 225">
              <controlPr defaultSize="0" autoPict="0">
                <anchor moveWithCells="1">
                  <from>
                    <xdr:col>9</xdr:col>
                    <xdr:colOff>406400</xdr:colOff>
                    <xdr:row>39</xdr:row>
                    <xdr:rowOff>6350</xdr:rowOff>
                  </from>
                  <to>
                    <xdr:col>9</xdr:col>
                    <xdr:colOff>755650</xdr:colOff>
                    <xdr:row>39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2" r:id="rId229" name="Scroll Bar 226">
              <controlPr defaultSize="0" autoPict="0">
                <anchor moveWithCells="1">
                  <from>
                    <xdr:col>8</xdr:col>
                    <xdr:colOff>406400</xdr:colOff>
                    <xdr:row>31</xdr:row>
                    <xdr:rowOff>6350</xdr:rowOff>
                  </from>
                  <to>
                    <xdr:col>8</xdr:col>
                    <xdr:colOff>755650</xdr:colOff>
                    <xdr:row>31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3" r:id="rId230" name="Scroll Bar 227">
              <controlPr defaultSize="0" autoPict="0">
                <anchor moveWithCells="1">
                  <from>
                    <xdr:col>8</xdr:col>
                    <xdr:colOff>406400</xdr:colOff>
                    <xdr:row>32</xdr:row>
                    <xdr:rowOff>6350</xdr:rowOff>
                  </from>
                  <to>
                    <xdr:col>8</xdr:col>
                    <xdr:colOff>755650</xdr:colOff>
                    <xdr:row>32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4" r:id="rId231" name="Scroll Bar 228">
              <controlPr defaultSize="0" autoPict="0">
                <anchor moveWithCells="1">
                  <from>
                    <xdr:col>8</xdr:col>
                    <xdr:colOff>406400</xdr:colOff>
                    <xdr:row>33</xdr:row>
                    <xdr:rowOff>6350</xdr:rowOff>
                  </from>
                  <to>
                    <xdr:col>8</xdr:col>
                    <xdr:colOff>755650</xdr:colOff>
                    <xdr:row>33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5" r:id="rId232" name="Scroll Bar 229">
              <controlPr defaultSize="0" autoPict="0">
                <anchor moveWithCells="1">
                  <from>
                    <xdr:col>8</xdr:col>
                    <xdr:colOff>406400</xdr:colOff>
                    <xdr:row>34</xdr:row>
                    <xdr:rowOff>6350</xdr:rowOff>
                  </from>
                  <to>
                    <xdr:col>8</xdr:col>
                    <xdr:colOff>755650</xdr:colOff>
                    <xdr:row>34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6" r:id="rId233" name="Scroll Bar 230">
              <controlPr defaultSize="0" autoPict="0">
                <anchor moveWithCells="1">
                  <from>
                    <xdr:col>8</xdr:col>
                    <xdr:colOff>406400</xdr:colOff>
                    <xdr:row>35</xdr:row>
                    <xdr:rowOff>6350</xdr:rowOff>
                  </from>
                  <to>
                    <xdr:col>8</xdr:col>
                    <xdr:colOff>755650</xdr:colOff>
                    <xdr:row>35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7" r:id="rId234" name="Scroll Bar 231">
              <controlPr defaultSize="0" autoPict="0">
                <anchor moveWithCells="1">
                  <from>
                    <xdr:col>8</xdr:col>
                    <xdr:colOff>406400</xdr:colOff>
                    <xdr:row>36</xdr:row>
                    <xdr:rowOff>6350</xdr:rowOff>
                  </from>
                  <to>
                    <xdr:col>8</xdr:col>
                    <xdr:colOff>755650</xdr:colOff>
                    <xdr:row>36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8" r:id="rId235" name="Scroll Bar 232">
              <controlPr defaultSize="0" autoPict="0">
                <anchor moveWithCells="1">
                  <from>
                    <xdr:col>8</xdr:col>
                    <xdr:colOff>406400</xdr:colOff>
                    <xdr:row>37</xdr:row>
                    <xdr:rowOff>6350</xdr:rowOff>
                  </from>
                  <to>
                    <xdr:col>8</xdr:col>
                    <xdr:colOff>755650</xdr:colOff>
                    <xdr:row>37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9" r:id="rId236" name="Scroll Bar 233">
              <controlPr defaultSize="0" autoPict="0">
                <anchor moveWithCells="1">
                  <from>
                    <xdr:col>8</xdr:col>
                    <xdr:colOff>406400</xdr:colOff>
                    <xdr:row>38</xdr:row>
                    <xdr:rowOff>6350</xdr:rowOff>
                  </from>
                  <to>
                    <xdr:col>8</xdr:col>
                    <xdr:colOff>755650</xdr:colOff>
                    <xdr:row>38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0" r:id="rId237" name="Scroll Bar 234">
              <controlPr defaultSize="0" autoPict="0">
                <anchor moveWithCells="1">
                  <from>
                    <xdr:col>8</xdr:col>
                    <xdr:colOff>406400</xdr:colOff>
                    <xdr:row>39</xdr:row>
                    <xdr:rowOff>6350</xdr:rowOff>
                  </from>
                  <to>
                    <xdr:col>8</xdr:col>
                    <xdr:colOff>755650</xdr:colOff>
                    <xdr:row>39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1" r:id="rId238" name="Scroll Bar 235">
              <controlPr defaultSize="0" autoPict="0">
                <anchor moveWithCells="1">
                  <from>
                    <xdr:col>8</xdr:col>
                    <xdr:colOff>406400</xdr:colOff>
                    <xdr:row>31</xdr:row>
                    <xdr:rowOff>6350</xdr:rowOff>
                  </from>
                  <to>
                    <xdr:col>8</xdr:col>
                    <xdr:colOff>755650</xdr:colOff>
                    <xdr:row>31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2" r:id="rId239" name="Scroll Bar 236">
              <controlPr defaultSize="0" autoPict="0">
                <anchor moveWithCells="1">
                  <from>
                    <xdr:col>8</xdr:col>
                    <xdr:colOff>406400</xdr:colOff>
                    <xdr:row>32</xdr:row>
                    <xdr:rowOff>6350</xdr:rowOff>
                  </from>
                  <to>
                    <xdr:col>8</xdr:col>
                    <xdr:colOff>755650</xdr:colOff>
                    <xdr:row>32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3" r:id="rId240" name="Scroll Bar 237">
              <controlPr defaultSize="0" autoPict="0">
                <anchor moveWithCells="1">
                  <from>
                    <xdr:col>8</xdr:col>
                    <xdr:colOff>406400</xdr:colOff>
                    <xdr:row>33</xdr:row>
                    <xdr:rowOff>6350</xdr:rowOff>
                  </from>
                  <to>
                    <xdr:col>8</xdr:col>
                    <xdr:colOff>755650</xdr:colOff>
                    <xdr:row>33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4" r:id="rId241" name="Scroll Bar 238">
              <controlPr defaultSize="0" autoPict="0">
                <anchor moveWithCells="1">
                  <from>
                    <xdr:col>8</xdr:col>
                    <xdr:colOff>406400</xdr:colOff>
                    <xdr:row>34</xdr:row>
                    <xdr:rowOff>6350</xdr:rowOff>
                  </from>
                  <to>
                    <xdr:col>8</xdr:col>
                    <xdr:colOff>755650</xdr:colOff>
                    <xdr:row>34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5" r:id="rId242" name="Scroll Bar 239">
              <controlPr defaultSize="0" autoPict="0">
                <anchor moveWithCells="1">
                  <from>
                    <xdr:col>8</xdr:col>
                    <xdr:colOff>406400</xdr:colOff>
                    <xdr:row>35</xdr:row>
                    <xdr:rowOff>6350</xdr:rowOff>
                  </from>
                  <to>
                    <xdr:col>8</xdr:col>
                    <xdr:colOff>755650</xdr:colOff>
                    <xdr:row>35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6" r:id="rId243" name="Scroll Bar 240">
              <controlPr defaultSize="0" autoPict="0">
                <anchor moveWithCells="1">
                  <from>
                    <xdr:col>8</xdr:col>
                    <xdr:colOff>406400</xdr:colOff>
                    <xdr:row>36</xdr:row>
                    <xdr:rowOff>6350</xdr:rowOff>
                  </from>
                  <to>
                    <xdr:col>8</xdr:col>
                    <xdr:colOff>755650</xdr:colOff>
                    <xdr:row>36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7" r:id="rId244" name="Scroll Bar 241">
              <controlPr defaultSize="0" autoPict="0">
                <anchor moveWithCells="1">
                  <from>
                    <xdr:col>8</xdr:col>
                    <xdr:colOff>406400</xdr:colOff>
                    <xdr:row>37</xdr:row>
                    <xdr:rowOff>6350</xdr:rowOff>
                  </from>
                  <to>
                    <xdr:col>8</xdr:col>
                    <xdr:colOff>755650</xdr:colOff>
                    <xdr:row>37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8" r:id="rId245" name="Scroll Bar 242">
              <controlPr defaultSize="0" autoPict="0">
                <anchor moveWithCells="1">
                  <from>
                    <xdr:col>8</xdr:col>
                    <xdr:colOff>406400</xdr:colOff>
                    <xdr:row>38</xdr:row>
                    <xdr:rowOff>6350</xdr:rowOff>
                  </from>
                  <to>
                    <xdr:col>8</xdr:col>
                    <xdr:colOff>755650</xdr:colOff>
                    <xdr:row>38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9" r:id="rId246" name="Scroll Bar 243">
              <controlPr defaultSize="0" autoPict="0">
                <anchor moveWithCells="1">
                  <from>
                    <xdr:col>8</xdr:col>
                    <xdr:colOff>406400</xdr:colOff>
                    <xdr:row>39</xdr:row>
                    <xdr:rowOff>6350</xdr:rowOff>
                  </from>
                  <to>
                    <xdr:col>8</xdr:col>
                    <xdr:colOff>755650</xdr:colOff>
                    <xdr:row>39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0" r:id="rId247" name="Scroll Bar 244">
              <controlPr defaultSize="0" autoPict="0">
                <anchor moveWithCells="1">
                  <from>
                    <xdr:col>8</xdr:col>
                    <xdr:colOff>406400</xdr:colOff>
                    <xdr:row>39</xdr:row>
                    <xdr:rowOff>6350</xdr:rowOff>
                  </from>
                  <to>
                    <xdr:col>8</xdr:col>
                    <xdr:colOff>755650</xdr:colOff>
                    <xdr:row>39</xdr:row>
                    <xdr:rowOff>184150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38605-7D44-4D83-9B7F-6B48F6FF71FE}">
  <dimension ref="A1:I27"/>
  <sheetViews>
    <sheetView showGridLines="0" workbookViewId="0">
      <selection activeCell="C4" sqref="C4"/>
    </sheetView>
  </sheetViews>
  <sheetFormatPr baseColWidth="10" defaultRowHeight="14.5"/>
  <cols>
    <col min="1" max="1" width="10.6640625" style="34"/>
    <col min="2" max="2" width="23.6640625" style="34" customWidth="1"/>
    <col min="3" max="16384" width="10.6640625" style="34"/>
  </cols>
  <sheetData>
    <row r="1" spans="1:9" ht="38.5">
      <c r="A1" s="12" t="s">
        <v>95</v>
      </c>
    </row>
    <row r="4" spans="1:9">
      <c r="B4" s="111" t="s">
        <v>78</v>
      </c>
      <c r="C4" s="113">
        <v>2020</v>
      </c>
    </row>
    <row r="5" spans="1:9">
      <c r="B5" s="111" t="s">
        <v>82</v>
      </c>
      <c r="C5" s="112">
        <f t="shared" ref="C5:H5" si="0">C14</f>
        <v>2019</v>
      </c>
      <c r="D5" s="109">
        <f t="shared" si="0"/>
        <v>2020</v>
      </c>
      <c r="E5" s="109">
        <f t="shared" si="0"/>
        <v>2021</v>
      </c>
      <c r="F5" s="109">
        <f t="shared" si="0"/>
        <v>2022</v>
      </c>
      <c r="G5" s="109">
        <f t="shared" si="0"/>
        <v>2023</v>
      </c>
      <c r="H5" s="109">
        <f t="shared" si="0"/>
        <v>2024</v>
      </c>
    </row>
    <row r="6" spans="1:9">
      <c r="B6" s="111" t="s">
        <v>77</v>
      </c>
      <c r="C6" s="110"/>
      <c r="D6" s="114">
        <v>0.1</v>
      </c>
      <c r="E6" s="114">
        <v>0.09</v>
      </c>
      <c r="F6" s="114">
        <v>0.09</v>
      </c>
      <c r="G6" s="114">
        <v>0.08</v>
      </c>
      <c r="H6" s="114">
        <v>0.08</v>
      </c>
    </row>
    <row r="7" spans="1:9">
      <c r="B7" s="111" t="s">
        <v>76</v>
      </c>
      <c r="C7" s="110"/>
      <c r="D7" s="114">
        <v>0.02</v>
      </c>
      <c r="E7" s="110"/>
      <c r="F7" s="110"/>
      <c r="G7" s="110"/>
      <c r="H7" s="110"/>
    </row>
    <row r="8" spans="1:9">
      <c r="B8" s="111" t="s">
        <v>91</v>
      </c>
      <c r="C8" s="110"/>
      <c r="D8" s="113">
        <v>10</v>
      </c>
      <c r="E8" s="110"/>
      <c r="F8" s="110"/>
      <c r="G8" s="110"/>
      <c r="H8" s="110"/>
    </row>
    <row r="9" spans="1:9">
      <c r="B9" s="111" t="s">
        <v>79</v>
      </c>
      <c r="C9" s="110"/>
      <c r="D9" s="115">
        <v>7</v>
      </c>
      <c r="E9" s="110"/>
      <c r="F9" s="110"/>
      <c r="G9" s="110"/>
      <c r="H9" s="110"/>
    </row>
    <row r="10" spans="1:9">
      <c r="B10" s="111" t="s">
        <v>80</v>
      </c>
      <c r="C10" s="110"/>
      <c r="D10" s="115"/>
      <c r="E10" s="115">
        <v>0.8</v>
      </c>
      <c r="F10" s="115"/>
      <c r="G10" s="115"/>
      <c r="H10" s="115">
        <v>1.2</v>
      </c>
      <c r="I10" s="14"/>
    </row>
    <row r="11" spans="1:9">
      <c r="B11" s="111" t="s">
        <v>83</v>
      </c>
      <c r="C11" s="110"/>
      <c r="D11" s="115"/>
      <c r="E11" s="115"/>
      <c r="F11" s="115"/>
      <c r="G11" s="115">
        <v>3</v>
      </c>
      <c r="H11" s="115">
        <v>1</v>
      </c>
      <c r="I11" s="14"/>
    </row>
    <row r="12" spans="1:9">
      <c r="B12" s="111" t="s">
        <v>84</v>
      </c>
      <c r="C12" s="110"/>
      <c r="D12" s="113">
        <v>70</v>
      </c>
      <c r="E12" s="110"/>
      <c r="F12" s="110"/>
      <c r="G12" s="110"/>
      <c r="H12" s="110"/>
      <c r="I12" s="14"/>
    </row>
    <row r="13" spans="1:9">
      <c r="I13" s="80"/>
    </row>
    <row r="14" spans="1:9" ht="21">
      <c r="B14" s="81" t="s">
        <v>75</v>
      </c>
      <c r="C14" s="82">
        <f>D14-1</f>
        <v>2019</v>
      </c>
      <c r="D14" s="83">
        <f>C4</f>
        <v>2020</v>
      </c>
      <c r="E14" s="82">
        <f>D14+1</f>
        <v>2021</v>
      </c>
      <c r="F14" s="82">
        <f>E14+1</f>
        <v>2022</v>
      </c>
      <c r="G14" s="82">
        <f>F14+1</f>
        <v>2023</v>
      </c>
      <c r="H14" s="82">
        <f>G14+1</f>
        <v>2024</v>
      </c>
    </row>
    <row r="15" spans="1:9" ht="18.5">
      <c r="B15" s="84" t="s">
        <v>87</v>
      </c>
      <c r="C15" s="85"/>
      <c r="D15" s="86">
        <f>D6</f>
        <v>0.1</v>
      </c>
      <c r="E15" s="86">
        <f>E6</f>
        <v>0.09</v>
      </c>
      <c r="F15" s="86">
        <f>F6</f>
        <v>0.09</v>
      </c>
      <c r="G15" s="86">
        <f>G6</f>
        <v>0.08</v>
      </c>
      <c r="H15" s="86">
        <f>H6</f>
        <v>0.08</v>
      </c>
    </row>
    <row r="16" spans="1:9" ht="31.5">
      <c r="B16" s="87" t="s">
        <v>92</v>
      </c>
      <c r="C16" s="88">
        <f>ROUNDUP(D16/(1-D7+D15),1)</f>
        <v>6.5</v>
      </c>
      <c r="D16" s="88">
        <f>D9</f>
        <v>7</v>
      </c>
      <c r="E16" s="88">
        <f>ROUNDUP(D16*(1+E15-$D$7),1)</f>
        <v>7.5</v>
      </c>
      <c r="F16" s="88">
        <f t="shared" ref="F16:H16" si="1">ROUNDUP(E16*(1+F15-$D$7),1)</f>
        <v>8.1</v>
      </c>
      <c r="G16" s="88">
        <f t="shared" si="1"/>
        <v>8.6</v>
      </c>
      <c r="H16" s="88">
        <f t="shared" si="1"/>
        <v>9.1999999999999993</v>
      </c>
    </row>
    <row r="17" spans="2:8" ht="18.5">
      <c r="B17" s="89" t="s">
        <v>81</v>
      </c>
      <c r="C17" s="90"/>
      <c r="D17" s="91" t="str">
        <f>IF(D10=0,"",D10)</f>
        <v/>
      </c>
      <c r="E17" s="91">
        <f t="shared" ref="E17:H17" si="2">IF(E10=0,"",E10)</f>
        <v>0.8</v>
      </c>
      <c r="F17" s="91" t="str">
        <f t="shared" si="2"/>
        <v/>
      </c>
      <c r="G17" s="91" t="str">
        <f t="shared" si="2"/>
        <v/>
      </c>
      <c r="H17" s="91">
        <f t="shared" si="2"/>
        <v>1.2</v>
      </c>
    </row>
    <row r="18" spans="2:8" ht="18.5">
      <c r="B18" s="92" t="s">
        <v>85</v>
      </c>
      <c r="C18" s="93"/>
      <c r="D18" s="94">
        <f>SUM($D17:D17)*1000/$D$8</f>
        <v>0</v>
      </c>
      <c r="E18" s="94">
        <f>SUM($D17:E17)*1000/$D$8</f>
        <v>80</v>
      </c>
      <c r="F18" s="94">
        <f>SUM($D17:F17)*1000/$D$8</f>
        <v>80</v>
      </c>
      <c r="G18" s="94">
        <f>SUM($D17:G17)*1000/$D$8</f>
        <v>80</v>
      </c>
      <c r="H18" s="94">
        <f>SUM($D17:H17)*1000/$D$8</f>
        <v>200</v>
      </c>
    </row>
    <row r="19" spans="2:8" ht="18.5">
      <c r="B19" s="84" t="s">
        <v>89</v>
      </c>
      <c r="C19" s="95"/>
      <c r="D19" s="96" t="str">
        <f>IF(D11=0,"",D11)</f>
        <v/>
      </c>
      <c r="E19" s="96" t="str">
        <f t="shared" ref="E19:H19" si="3">IF(E11=0,"",E11)</f>
        <v/>
      </c>
      <c r="F19" s="96" t="str">
        <f t="shared" si="3"/>
        <v/>
      </c>
      <c r="G19" s="96">
        <f t="shared" si="3"/>
        <v>3</v>
      </c>
      <c r="H19" s="96">
        <f t="shared" si="3"/>
        <v>1</v>
      </c>
    </row>
    <row r="20" spans="2:8" ht="18.5">
      <c r="B20" s="97" t="s">
        <v>86</v>
      </c>
      <c r="C20" s="98"/>
      <c r="D20" s="99">
        <f>SUM($D11:D11)*$D$12</f>
        <v>0</v>
      </c>
      <c r="E20" s="99">
        <f>SUM($D11:E11)*$D$12</f>
        <v>0</v>
      </c>
      <c r="F20" s="99">
        <f>SUM($D11:F11)*$D$12</f>
        <v>0</v>
      </c>
      <c r="G20" s="99">
        <f>SUM($D11:G11)*$D$12</f>
        <v>210</v>
      </c>
      <c r="H20" s="99">
        <f>SUM($D11:H11)*$D$12</f>
        <v>280</v>
      </c>
    </row>
    <row r="21" spans="2:8" ht="21">
      <c r="B21" s="100" t="s">
        <v>90</v>
      </c>
      <c r="C21" s="101"/>
      <c r="D21" s="83">
        <f>D20+D18</f>
        <v>0</v>
      </c>
      <c r="E21" s="83">
        <f t="shared" ref="E21:H21" si="4">E20+E18</f>
        <v>80</v>
      </c>
      <c r="F21" s="83">
        <f t="shared" si="4"/>
        <v>80</v>
      </c>
      <c r="G21" s="83">
        <f t="shared" si="4"/>
        <v>290</v>
      </c>
      <c r="H21" s="83">
        <f t="shared" si="4"/>
        <v>480</v>
      </c>
    </row>
    <row r="22" spans="2:8" ht="21">
      <c r="B22" s="100" t="s">
        <v>88</v>
      </c>
      <c r="C22" s="101"/>
      <c r="D22" s="102">
        <f>(D21/1000)/D16</f>
        <v>0</v>
      </c>
      <c r="E22" s="102">
        <f>(E21/1000)/E16</f>
        <v>1.0666666666666666E-2</v>
      </c>
      <c r="F22" s="102">
        <f t="shared" ref="F22:H22" si="5">(F21/1000)/F16</f>
        <v>9.876543209876543E-3</v>
      </c>
      <c r="G22" s="102">
        <f t="shared" si="5"/>
        <v>3.3720930232558136E-2</v>
      </c>
      <c r="H22" s="102">
        <f t="shared" si="5"/>
        <v>5.2173913043478265E-2</v>
      </c>
    </row>
    <row r="23" spans="2:8" ht="34">
      <c r="B23" s="107" t="s">
        <v>93</v>
      </c>
      <c r="C23" s="101"/>
      <c r="D23" s="108">
        <f>D16*(1+D22)</f>
        <v>7</v>
      </c>
      <c r="E23" s="108">
        <f>E16*(1+E22)</f>
        <v>7.5799999999999992</v>
      </c>
      <c r="F23" s="108">
        <f>F16*(1+F22)</f>
        <v>8.18</v>
      </c>
      <c r="G23" s="108">
        <f>G16*(1+G22)</f>
        <v>8.8899999999999988</v>
      </c>
      <c r="H23" s="108">
        <f>H16*(1+H22)</f>
        <v>9.6799999999999979</v>
      </c>
    </row>
    <row r="25" spans="2:8" ht="15.5">
      <c r="B25" s="103" t="s">
        <v>76</v>
      </c>
      <c r="C25" s="104">
        <f>D7</f>
        <v>0.02</v>
      </c>
    </row>
    <row r="26" spans="2:8" ht="15.5">
      <c r="B26" s="103" t="s">
        <v>91</v>
      </c>
      <c r="C26" s="105">
        <f>D8</f>
        <v>10</v>
      </c>
    </row>
    <row r="27" spans="2:8" ht="15.5">
      <c r="B27" s="103" t="s">
        <v>84</v>
      </c>
      <c r="C27" s="106">
        <f>D12</f>
        <v>70</v>
      </c>
    </row>
  </sheetData>
  <sheetProtection algorithmName="SHA-512" hashValue="q+zwDl+rDxW5Exgq5jz2+t40n3tx0dpcJOR++gFxpY4sKm2NdoobpZmQnnzF5l4NrehfiQNKrnkvUXD7zw7BhA==" saltValue="LPRHGYn1q+UMfEAbotieiw==" spinCount="100000" sheet="1" objects="1" scenarios="1" selectLockedCells="1"/>
  <conditionalFormatting sqref="C17:H18">
    <cfRule type="cellIs" dxfId="4" priority="5" operator="equal">
      <formula>0</formula>
    </cfRule>
  </conditionalFormatting>
  <conditionalFormatting sqref="C19:H20">
    <cfRule type="cellIs" dxfId="3" priority="4" operator="equal">
      <formula>0</formula>
    </cfRule>
  </conditionalFormatting>
  <conditionalFormatting sqref="C26">
    <cfRule type="cellIs" dxfId="2" priority="3" operator="equal">
      <formula>0</formula>
    </cfRule>
  </conditionalFormatting>
  <conditionalFormatting sqref="C27">
    <cfRule type="cellIs" dxfId="1" priority="2" operator="equal">
      <formula>0</formula>
    </cfRule>
  </conditionalFormatting>
  <conditionalFormatting sqref="C25">
    <cfRule type="cellIs" dxfId="0" priority="1" operator="equal">
      <formula>0</formula>
    </cfRule>
  </conditionalFormatting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M11"/>
  <sheetViews>
    <sheetView topLeftCell="A4" workbookViewId="0">
      <selection activeCell="D13" sqref="D13"/>
    </sheetView>
  </sheetViews>
  <sheetFormatPr baseColWidth="10" defaultRowHeight="14.5"/>
  <cols>
    <col min="1" max="1" width="24.75" customWidth="1"/>
  </cols>
  <sheetData>
    <row r="1" spans="1:13">
      <c r="A1" t="s">
        <v>25</v>
      </c>
    </row>
    <row r="3" spans="1:13">
      <c r="A3" s="8" t="s">
        <v>22</v>
      </c>
      <c r="B3" s="7">
        <v>43101</v>
      </c>
      <c r="C3" s="7">
        <v>43132</v>
      </c>
      <c r="D3" s="7">
        <v>43160</v>
      </c>
      <c r="E3" s="7">
        <v>43191</v>
      </c>
      <c r="F3" s="7">
        <v>43221</v>
      </c>
      <c r="G3" s="7">
        <v>43252</v>
      </c>
      <c r="H3" s="7">
        <v>43282</v>
      </c>
      <c r="I3" s="7">
        <v>43313</v>
      </c>
      <c r="J3" s="7">
        <v>43344</v>
      </c>
      <c r="K3" s="7">
        <v>43374</v>
      </c>
      <c r="L3" s="7">
        <v>43405</v>
      </c>
      <c r="M3" s="7">
        <v>43435</v>
      </c>
    </row>
    <row r="4" spans="1:13">
      <c r="A4" t="s">
        <v>23</v>
      </c>
      <c r="B4" s="9">
        <v>100</v>
      </c>
      <c r="C4" s="9">
        <v>100</v>
      </c>
      <c r="D4" s="9">
        <v>100</v>
      </c>
      <c r="E4" s="9">
        <v>100</v>
      </c>
      <c r="F4" s="9">
        <v>100</v>
      </c>
      <c r="G4" s="9">
        <v>100</v>
      </c>
      <c r="H4" s="9">
        <v>100</v>
      </c>
      <c r="I4" s="9">
        <v>100</v>
      </c>
      <c r="J4" s="9">
        <v>100</v>
      </c>
      <c r="K4" s="9">
        <v>100</v>
      </c>
      <c r="L4" s="9">
        <v>100</v>
      </c>
      <c r="M4" s="9">
        <v>100</v>
      </c>
    </row>
    <row r="5" spans="1:13">
      <c r="A5" t="s">
        <v>24</v>
      </c>
      <c r="B5" s="9">
        <v>80</v>
      </c>
      <c r="C5" s="9">
        <v>80</v>
      </c>
      <c r="D5" s="9">
        <v>80</v>
      </c>
      <c r="E5" s="9">
        <v>80</v>
      </c>
      <c r="F5" s="9">
        <v>80</v>
      </c>
      <c r="G5" s="9">
        <v>80</v>
      </c>
      <c r="H5" s="9">
        <v>80</v>
      </c>
      <c r="I5" s="9">
        <v>80</v>
      </c>
      <c r="J5" s="9">
        <v>80</v>
      </c>
      <c r="K5" s="9">
        <v>80</v>
      </c>
      <c r="L5" s="9">
        <v>80</v>
      </c>
      <c r="M5" s="9">
        <v>80</v>
      </c>
    </row>
    <row r="6" spans="1:13">
      <c r="A6" t="s">
        <v>26</v>
      </c>
      <c r="B6" s="9">
        <v>90</v>
      </c>
      <c r="C6" s="9">
        <v>90</v>
      </c>
      <c r="D6" s="9">
        <v>90</v>
      </c>
      <c r="E6" s="9">
        <v>90</v>
      </c>
      <c r="F6" s="9">
        <v>90</v>
      </c>
      <c r="G6" s="9">
        <v>90</v>
      </c>
      <c r="H6" s="9">
        <v>90</v>
      </c>
      <c r="I6" s="9">
        <v>90</v>
      </c>
      <c r="J6" s="9">
        <v>90</v>
      </c>
      <c r="K6" s="9">
        <v>90</v>
      </c>
      <c r="L6" s="9">
        <v>90</v>
      </c>
      <c r="M6" s="9">
        <v>90</v>
      </c>
    </row>
    <row r="8" spans="1:13">
      <c r="A8" s="8" t="s">
        <v>21</v>
      </c>
      <c r="B8" s="7">
        <v>43101</v>
      </c>
      <c r="C8" s="7">
        <v>43132</v>
      </c>
      <c r="D8" s="7">
        <v>43160</v>
      </c>
      <c r="E8" s="7">
        <v>43191</v>
      </c>
      <c r="F8" s="7">
        <v>43221</v>
      </c>
      <c r="G8" s="7">
        <v>43252</v>
      </c>
      <c r="H8" s="7">
        <v>43282</v>
      </c>
      <c r="I8" s="7">
        <v>43313</v>
      </c>
      <c r="J8" s="7">
        <v>43344</v>
      </c>
      <c r="K8" s="7">
        <v>43374</v>
      </c>
      <c r="L8" s="7">
        <v>43405</v>
      </c>
      <c r="M8" s="7">
        <v>43435</v>
      </c>
    </row>
    <row r="9" spans="1:13">
      <c r="A9" t="s">
        <v>23</v>
      </c>
      <c r="B9" s="9">
        <v>100</v>
      </c>
      <c r="C9" s="9">
        <v>100</v>
      </c>
      <c r="D9" s="9">
        <v>100</v>
      </c>
      <c r="E9" s="9">
        <v>100</v>
      </c>
      <c r="F9" s="9">
        <v>100</v>
      </c>
      <c r="G9" s="9">
        <v>100</v>
      </c>
      <c r="H9" s="9">
        <v>100</v>
      </c>
      <c r="I9" s="9">
        <v>100</v>
      </c>
      <c r="J9" s="9">
        <v>100</v>
      </c>
      <c r="K9" s="9">
        <v>100</v>
      </c>
      <c r="L9" s="9">
        <v>100</v>
      </c>
      <c r="M9" s="9">
        <v>100</v>
      </c>
    </row>
    <row r="10" spans="1:13">
      <c r="A10" t="s">
        <v>24</v>
      </c>
      <c r="B10" s="9">
        <v>80</v>
      </c>
      <c r="C10" s="9">
        <v>80</v>
      </c>
      <c r="D10" s="9">
        <v>80</v>
      </c>
      <c r="E10" s="9">
        <v>80</v>
      </c>
      <c r="F10" s="9">
        <v>80</v>
      </c>
      <c r="G10" s="9">
        <v>80</v>
      </c>
      <c r="H10" s="9">
        <v>80</v>
      </c>
      <c r="I10" s="9">
        <v>80</v>
      </c>
      <c r="J10" s="9">
        <v>80</v>
      </c>
      <c r="K10" s="9">
        <v>80</v>
      </c>
      <c r="L10" s="9">
        <v>80</v>
      </c>
      <c r="M10" s="9">
        <v>80</v>
      </c>
    </row>
    <row r="11" spans="1:13">
      <c r="A11" t="s">
        <v>26</v>
      </c>
      <c r="B11" s="9">
        <v>90</v>
      </c>
      <c r="C11" s="9">
        <v>90</v>
      </c>
      <c r="D11" s="9">
        <v>90</v>
      </c>
      <c r="E11" s="9">
        <v>90</v>
      </c>
      <c r="F11" s="9">
        <v>90</v>
      </c>
      <c r="G11" s="9">
        <v>90</v>
      </c>
      <c r="H11" s="9">
        <v>90</v>
      </c>
      <c r="I11" s="9">
        <v>90</v>
      </c>
      <c r="J11" s="9">
        <v>90</v>
      </c>
      <c r="K11" s="9">
        <v>90</v>
      </c>
      <c r="L11" s="9">
        <v>90</v>
      </c>
      <c r="M11" s="9">
        <v>90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Tabelle3</vt:lpstr>
      <vt:lpstr>Tabelle2</vt:lpstr>
      <vt:lpstr>Capacity_Planning</vt:lpstr>
      <vt:lpstr>Financial_Summary</vt:lpstr>
      <vt:lpstr>Input_Malvern</vt:lpstr>
    </vt:vector>
  </TitlesOfParts>
  <Company>Stryker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Saev, Maria</dc:creator>
  <cp:lastModifiedBy>Jahn, Christian</cp:lastModifiedBy>
  <dcterms:created xsi:type="dcterms:W3CDTF">2017-02-21T11:52:24Z</dcterms:created>
  <dcterms:modified xsi:type="dcterms:W3CDTF">2021-04-30T13:56:07Z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