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https://d.docs.live.net/9a6a8a6341ed226f/Documents/0_Wichtig/WebContent/Präsentationen_Tools/"/>
    </mc:Choice>
  </mc:AlternateContent>
  <xr:revisionPtr revIDLastSave="8" documentId="8_{AD80FA5B-160B-40CC-B49C-43E8004E291C}" xr6:coauthVersionLast="47" xr6:coauthVersionMax="47" xr10:uidLastSave="{443D2DA7-5E2D-4A0F-B8E5-8B32EB48447C}"/>
  <bookViews>
    <workbookView xWindow="-120" yWindow="-120" windowWidth="24240" windowHeight="13140" tabRatio="710" firstSheet="2" activeTab="2" xr2:uid="{00000000-000D-0000-FFFF-FFFF00000000}"/>
  </bookViews>
  <sheets>
    <sheet name="Tabelle3" sheetId="4" state="hidden" r:id="rId1"/>
    <sheet name="Tabelle2" sheetId="3" state="hidden" r:id="rId2"/>
    <sheet name="0_CC_Approach" sheetId="14" r:id="rId3"/>
    <sheet name="1_CC_Parameters" sheetId="15" r:id="rId4"/>
    <sheet name="2_CC_DemandEvaluation" sheetId="16" r:id="rId5"/>
    <sheet name="3_CC_SupplyEvaluation" sheetId="17" r:id="rId6"/>
    <sheet name="4_CC_Demand&amp;Supply_Mapping" sheetId="18" r:id="rId7"/>
    <sheet name="Input_Malvern" sheetId="10" state="hidden" r:id="rId8"/>
  </sheets>
  <definedNames>
    <definedName name="_xlnm._FilterDatabase" localSheetId="1" hidden="1">Tabelle2!$A$1:$N$99</definedName>
    <definedName name="_xlnm.Print_Titles" localSheetId="4">'2_CC_DemandEvaluation'!$1:$2</definedName>
    <definedName name="_xlnm.Print_Titles" localSheetId="5">'3_CC_SupplyEvaluation'!$1:$2</definedName>
    <definedName name="_xlnm.Print_Titles" localSheetId="6">'4_CC_Demand&amp;Supply_Mapping'!$1:$2</definedName>
  </definedName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8" i="18" l="1"/>
  <c r="I138" i="18"/>
  <c r="H138" i="18"/>
  <c r="J137" i="18"/>
  <c r="I137" i="18"/>
  <c r="H137" i="18"/>
  <c r="J136" i="18"/>
  <c r="I136" i="18"/>
  <c r="H136" i="18"/>
  <c r="J135" i="18"/>
  <c r="I135" i="18"/>
  <c r="H135" i="18"/>
  <c r="J134" i="18"/>
  <c r="I134" i="18"/>
  <c r="H134" i="18"/>
  <c r="J125" i="18"/>
  <c r="I125" i="18"/>
  <c r="H125" i="18"/>
  <c r="E125" i="18" s="1"/>
  <c r="J124" i="18"/>
  <c r="I124" i="18"/>
  <c r="H124" i="18"/>
  <c r="J123" i="18"/>
  <c r="I123" i="18"/>
  <c r="H123" i="18"/>
  <c r="E123" i="18" s="1"/>
  <c r="J122" i="18"/>
  <c r="I122" i="18"/>
  <c r="H122" i="18"/>
  <c r="J121" i="18"/>
  <c r="I121" i="18"/>
  <c r="H121" i="18"/>
  <c r="E121" i="18" s="1"/>
  <c r="J112" i="18"/>
  <c r="I112" i="18"/>
  <c r="H112" i="18"/>
  <c r="J111" i="18"/>
  <c r="I111" i="18"/>
  <c r="H111" i="18"/>
  <c r="J110" i="18"/>
  <c r="I110" i="18"/>
  <c r="H110" i="18"/>
  <c r="J109" i="18"/>
  <c r="E109" i="18" s="1"/>
  <c r="I109" i="18"/>
  <c r="H109" i="18"/>
  <c r="J108" i="18"/>
  <c r="I108" i="18"/>
  <c r="H108" i="18"/>
  <c r="J99" i="18"/>
  <c r="I99" i="18"/>
  <c r="H99" i="18"/>
  <c r="E99" i="18" s="1"/>
  <c r="J98" i="18"/>
  <c r="I98" i="18"/>
  <c r="H98" i="18"/>
  <c r="J97" i="18"/>
  <c r="I97" i="18"/>
  <c r="H97" i="18"/>
  <c r="J96" i="18"/>
  <c r="I96" i="18"/>
  <c r="H96" i="18"/>
  <c r="E96" i="18" s="1"/>
  <c r="J95" i="18"/>
  <c r="I95" i="18"/>
  <c r="H95" i="18"/>
  <c r="J86" i="18"/>
  <c r="I86" i="18"/>
  <c r="H86" i="18"/>
  <c r="J85" i="18"/>
  <c r="E85" i="18" s="1"/>
  <c r="I85" i="18"/>
  <c r="H85" i="18"/>
  <c r="J84" i="18"/>
  <c r="I84" i="18"/>
  <c r="H84" i="18"/>
  <c r="J83" i="18"/>
  <c r="E83" i="18" s="1"/>
  <c r="I83" i="18"/>
  <c r="H83" i="18"/>
  <c r="J82" i="18"/>
  <c r="I82" i="18"/>
  <c r="H82" i="18"/>
  <c r="E82" i="18" s="1"/>
  <c r="J73" i="18"/>
  <c r="I73" i="18"/>
  <c r="H73" i="18"/>
  <c r="J72" i="18"/>
  <c r="I72" i="18"/>
  <c r="H72" i="18"/>
  <c r="J71" i="18"/>
  <c r="I71" i="18"/>
  <c r="H71" i="18"/>
  <c r="J70" i="18"/>
  <c r="I70" i="18"/>
  <c r="H70" i="18"/>
  <c r="J69" i="18"/>
  <c r="I69" i="18"/>
  <c r="H69" i="18"/>
  <c r="J60" i="18"/>
  <c r="I60" i="18"/>
  <c r="H60" i="18"/>
  <c r="J59" i="18"/>
  <c r="I59" i="18"/>
  <c r="H59" i="18"/>
  <c r="J58" i="18"/>
  <c r="I58" i="18"/>
  <c r="H58" i="18"/>
  <c r="E58" i="18" s="1"/>
  <c r="J57" i="18"/>
  <c r="I57" i="18"/>
  <c r="H57" i="18"/>
  <c r="J56" i="18"/>
  <c r="I56" i="18"/>
  <c r="H56" i="18"/>
  <c r="F138" i="18"/>
  <c r="D138" i="18" s="1"/>
  <c r="F137" i="18"/>
  <c r="F136" i="18"/>
  <c r="D136" i="18" s="1"/>
  <c r="F135" i="18"/>
  <c r="E135" i="18" s="1"/>
  <c r="F134" i="18"/>
  <c r="D134" i="18" s="1"/>
  <c r="F125" i="18"/>
  <c r="D125" i="18" s="1"/>
  <c r="F124" i="18"/>
  <c r="F123" i="18"/>
  <c r="F122" i="18"/>
  <c r="E122" i="18" s="1"/>
  <c r="F121" i="18"/>
  <c r="F112" i="18"/>
  <c r="D112" i="18" s="1"/>
  <c r="F111" i="18"/>
  <c r="F110" i="18"/>
  <c r="E110" i="18" s="1"/>
  <c r="F109" i="18"/>
  <c r="F108" i="18"/>
  <c r="E108" i="18" s="1"/>
  <c r="F99" i="18"/>
  <c r="F98" i="18"/>
  <c r="F97" i="18"/>
  <c r="E97" i="18" s="1"/>
  <c r="F96" i="18"/>
  <c r="F95" i="18"/>
  <c r="F86" i="18"/>
  <c r="E86" i="18" s="1"/>
  <c r="F85" i="18"/>
  <c r="F84" i="18"/>
  <c r="F83" i="18"/>
  <c r="F82" i="18"/>
  <c r="F73" i="18"/>
  <c r="E73" i="18" s="1"/>
  <c r="F72" i="18"/>
  <c r="F71" i="18"/>
  <c r="F70" i="18"/>
  <c r="F69" i="18"/>
  <c r="F60" i="18"/>
  <c r="F59" i="18"/>
  <c r="F58" i="18"/>
  <c r="F57" i="18"/>
  <c r="F56" i="18"/>
  <c r="D56" i="18" s="1"/>
  <c r="A134" i="18"/>
  <c r="A121" i="18"/>
  <c r="A108" i="18"/>
  <c r="A95" i="18"/>
  <c r="A82" i="18"/>
  <c r="A69" i="18"/>
  <c r="A56" i="18"/>
  <c r="E138" i="18"/>
  <c r="D137" i="18"/>
  <c r="AN128" i="18"/>
  <c r="AK128" i="18"/>
  <c r="AH128" i="18"/>
  <c r="AE128" i="18"/>
  <c r="AB128" i="18"/>
  <c r="Y128" i="18"/>
  <c r="V128" i="18"/>
  <c r="S128" i="18"/>
  <c r="P128" i="18"/>
  <c r="M128" i="18"/>
  <c r="D124" i="18"/>
  <c r="D121" i="18"/>
  <c r="AN115" i="18"/>
  <c r="AK115" i="18"/>
  <c r="AH115" i="18"/>
  <c r="AE115" i="18"/>
  <c r="AB115" i="18"/>
  <c r="Y115" i="18"/>
  <c r="V115" i="18"/>
  <c r="S115" i="18"/>
  <c r="P115" i="18"/>
  <c r="M115" i="18"/>
  <c r="E112" i="18"/>
  <c r="E111" i="18"/>
  <c r="D111" i="18"/>
  <c r="AN102" i="18"/>
  <c r="AK102" i="18"/>
  <c r="AH102" i="18"/>
  <c r="AE102" i="18"/>
  <c r="AB102" i="18"/>
  <c r="Y102" i="18"/>
  <c r="V102" i="18"/>
  <c r="S102" i="18"/>
  <c r="P102" i="18"/>
  <c r="M102" i="18"/>
  <c r="E98" i="18"/>
  <c r="D95" i="18"/>
  <c r="AN89" i="18"/>
  <c r="AK89" i="18"/>
  <c r="AH89" i="18"/>
  <c r="AE89" i="18"/>
  <c r="AB89" i="18"/>
  <c r="Y89" i="18"/>
  <c r="V89" i="18"/>
  <c r="S89" i="18"/>
  <c r="P89" i="18"/>
  <c r="M89" i="18"/>
  <c r="D86" i="18"/>
  <c r="D83" i="18"/>
  <c r="AN76" i="18"/>
  <c r="AK76" i="18"/>
  <c r="AH76" i="18"/>
  <c r="AE76" i="18"/>
  <c r="AB76" i="18"/>
  <c r="Y76" i="18"/>
  <c r="V76" i="18"/>
  <c r="S76" i="18"/>
  <c r="P76" i="18"/>
  <c r="M76" i="18"/>
  <c r="D72" i="18"/>
  <c r="E71" i="18"/>
  <c r="E70" i="18"/>
  <c r="D70" i="18"/>
  <c r="AN63" i="18"/>
  <c r="AK63" i="18"/>
  <c r="AH63" i="18"/>
  <c r="AE63" i="18"/>
  <c r="AB63" i="18"/>
  <c r="Y63" i="18"/>
  <c r="V63" i="18"/>
  <c r="S63" i="18"/>
  <c r="P63" i="18"/>
  <c r="M63" i="18"/>
  <c r="E60" i="18"/>
  <c r="E59" i="18"/>
  <c r="E57" i="18"/>
  <c r="E56" i="18"/>
  <c r="AN50" i="18"/>
  <c r="AK50" i="18"/>
  <c r="AH50" i="18"/>
  <c r="AE50" i="18"/>
  <c r="AB50" i="18"/>
  <c r="Y50" i="18"/>
  <c r="V50" i="18"/>
  <c r="S50" i="18"/>
  <c r="P50" i="18"/>
  <c r="M50" i="18"/>
  <c r="Q242" i="17"/>
  <c r="Q241" i="17"/>
  <c r="Q240" i="17"/>
  <c r="Q239" i="17"/>
  <c r="Q238" i="17"/>
  <c r="Q237" i="17"/>
  <c r="Q236" i="17"/>
  <c r="Q235" i="17"/>
  <c r="Q234" i="17"/>
  <c r="Q233" i="17"/>
  <c r="Q232" i="17"/>
  <c r="Q231" i="17"/>
  <c r="Q230" i="17"/>
  <c r="Q229" i="17"/>
  <c r="Q228" i="17"/>
  <c r="Q227" i="17"/>
  <c r="Q226" i="17"/>
  <c r="Q225" i="17"/>
  <c r="Q224" i="17"/>
  <c r="R224" i="17" s="1"/>
  <c r="Q223" i="17"/>
  <c r="R223" i="17" s="1"/>
  <c r="Q219" i="17"/>
  <c r="Q218" i="17"/>
  <c r="Q217" i="17"/>
  <c r="Q216" i="17"/>
  <c r="Q215" i="17"/>
  <c r="Q214" i="17"/>
  <c r="Q213" i="17"/>
  <c r="Q212" i="17"/>
  <c r="Q211" i="17"/>
  <c r="Q210" i="17"/>
  <c r="Q209" i="17"/>
  <c r="Q208" i="17"/>
  <c r="Q207" i="17"/>
  <c r="Q206" i="17"/>
  <c r="Q205" i="17"/>
  <c r="R205" i="17" s="1"/>
  <c r="Q204" i="17"/>
  <c r="Q203" i="17"/>
  <c r="Q202" i="17"/>
  <c r="Q201" i="17"/>
  <c r="Q200" i="17"/>
  <c r="Q196" i="17"/>
  <c r="Q195" i="17"/>
  <c r="R195" i="17" s="1"/>
  <c r="Q194" i="17"/>
  <c r="Q193" i="17"/>
  <c r="Q192" i="17"/>
  <c r="Q191" i="17"/>
  <c r="Q190" i="17"/>
  <c r="Q189" i="17"/>
  <c r="Q188" i="17"/>
  <c r="Q187" i="17"/>
  <c r="Q186" i="17"/>
  <c r="Q185" i="17"/>
  <c r="R185" i="17" s="1"/>
  <c r="Q184" i="17"/>
  <c r="Q183" i="17"/>
  <c r="Q182" i="17"/>
  <c r="Q181" i="17"/>
  <c r="Q180" i="17"/>
  <c r="Q179" i="17"/>
  <c r="Q178" i="17"/>
  <c r="Q177" i="17"/>
  <c r="Q173" i="17"/>
  <c r="Q172" i="17"/>
  <c r="Q171" i="17"/>
  <c r="Q170" i="17"/>
  <c r="Q169" i="17"/>
  <c r="Q168" i="17"/>
  <c r="Q167" i="17"/>
  <c r="Q166" i="17"/>
  <c r="Q165" i="17"/>
  <c r="Q164" i="17"/>
  <c r="Q163" i="17"/>
  <c r="Q162" i="17"/>
  <c r="Q161" i="17"/>
  <c r="Q160" i="17"/>
  <c r="Q159" i="17"/>
  <c r="Q158" i="17"/>
  <c r="Q157" i="17"/>
  <c r="Q156" i="17"/>
  <c r="Q155" i="17"/>
  <c r="Q154" i="17"/>
  <c r="Q150" i="17"/>
  <c r="Q149" i="17"/>
  <c r="Q148" i="17"/>
  <c r="Q147" i="17"/>
  <c r="Q146" i="17"/>
  <c r="Q145" i="17"/>
  <c r="Q144" i="17"/>
  <c r="Q143" i="17"/>
  <c r="Q142" i="17"/>
  <c r="Q141" i="17"/>
  <c r="Q140" i="17"/>
  <c r="Q139" i="17"/>
  <c r="Q138" i="17"/>
  <c r="Q137" i="17"/>
  <c r="Q136" i="17"/>
  <c r="Q135" i="17"/>
  <c r="Q134" i="17"/>
  <c r="Q133" i="17"/>
  <c r="Q132" i="17"/>
  <c r="Q131" i="17"/>
  <c r="Q127" i="17"/>
  <c r="Q126" i="17"/>
  <c r="Q125" i="17"/>
  <c r="Q124" i="17"/>
  <c r="Q123" i="17"/>
  <c r="Q122" i="17"/>
  <c r="Q121" i="17"/>
  <c r="Q120" i="17"/>
  <c r="Q119" i="17"/>
  <c r="Q118" i="17"/>
  <c r="Q117" i="17"/>
  <c r="Q116" i="17"/>
  <c r="Q115" i="17"/>
  <c r="Q114" i="17"/>
  <c r="Q113" i="17"/>
  <c r="Q112" i="17"/>
  <c r="Q111" i="17"/>
  <c r="Q110" i="17"/>
  <c r="Q109" i="17"/>
  <c r="Q108" i="17"/>
  <c r="Q104" i="17"/>
  <c r="Q103" i="17"/>
  <c r="Q102" i="17"/>
  <c r="Q101" i="17"/>
  <c r="Q100" i="17"/>
  <c r="Q99" i="17"/>
  <c r="Q98" i="17"/>
  <c r="Q97" i="17"/>
  <c r="Q96" i="17"/>
  <c r="Q95" i="17"/>
  <c r="Q94" i="17"/>
  <c r="Q93" i="17"/>
  <c r="R93" i="17" s="1"/>
  <c r="Q92" i="17"/>
  <c r="Q91" i="17"/>
  <c r="Q90" i="17"/>
  <c r="Q89" i="17"/>
  <c r="Q88" i="17"/>
  <c r="Q87" i="17"/>
  <c r="Q86" i="17"/>
  <c r="Q85" i="17"/>
  <c r="Q81" i="17"/>
  <c r="Q80" i="17"/>
  <c r="Q79" i="17"/>
  <c r="Q78" i="17"/>
  <c r="Q77" i="17"/>
  <c r="Q76" i="17"/>
  <c r="Q75" i="17"/>
  <c r="Q74" i="17"/>
  <c r="Q73" i="17"/>
  <c r="Q72" i="17"/>
  <c r="Q71" i="17"/>
  <c r="Q70" i="17"/>
  <c r="Q69" i="17"/>
  <c r="Q68" i="17"/>
  <c r="R68" i="17" s="1"/>
  <c r="Q67" i="17"/>
  <c r="Q66" i="17"/>
  <c r="Q65" i="17"/>
  <c r="Q64" i="17"/>
  <c r="Q63" i="17"/>
  <c r="Q62" i="17"/>
  <c r="Q58" i="17"/>
  <c r="Q57" i="17"/>
  <c r="Q56" i="17"/>
  <c r="Q55" i="17"/>
  <c r="Q54" i="17"/>
  <c r="Q53" i="17"/>
  <c r="Q52" i="17"/>
  <c r="Q51" i="17"/>
  <c r="Q50" i="17"/>
  <c r="Q49" i="17"/>
  <c r="Q48" i="17"/>
  <c r="Q47" i="17"/>
  <c r="R47" i="17" s="1"/>
  <c r="Q46" i="17"/>
  <c r="Q45" i="17"/>
  <c r="Q44" i="17"/>
  <c r="Q43" i="17"/>
  <c r="Q42" i="17"/>
  <c r="Q41" i="17"/>
  <c r="Q40" i="17"/>
  <c r="Q39" i="17"/>
  <c r="R39" i="17" s="1"/>
  <c r="Q35" i="17"/>
  <c r="Q34" i="17"/>
  <c r="Q33" i="17"/>
  <c r="Q32" i="17"/>
  <c r="Q31" i="17"/>
  <c r="Q3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I242" i="17"/>
  <c r="I241" i="17"/>
  <c r="I240" i="17"/>
  <c r="I239" i="17"/>
  <c r="I238" i="17"/>
  <c r="I237" i="17"/>
  <c r="I236" i="17"/>
  <c r="I235" i="17"/>
  <c r="I234" i="17"/>
  <c r="I233" i="17"/>
  <c r="I232" i="17"/>
  <c r="I231" i="17"/>
  <c r="I230" i="17"/>
  <c r="I229" i="17"/>
  <c r="I228" i="17"/>
  <c r="I227" i="17"/>
  <c r="I226" i="17"/>
  <c r="I225" i="17"/>
  <c r="I224" i="17"/>
  <c r="I223" i="17"/>
  <c r="I219" i="17"/>
  <c r="I218" i="17"/>
  <c r="I217" i="17"/>
  <c r="I216" i="17"/>
  <c r="I215" i="17"/>
  <c r="I214" i="17"/>
  <c r="I213" i="17"/>
  <c r="I212" i="17"/>
  <c r="I211" i="17"/>
  <c r="I210" i="17"/>
  <c r="I209" i="17"/>
  <c r="I208" i="17"/>
  <c r="I207" i="17"/>
  <c r="I206" i="17"/>
  <c r="I205" i="17"/>
  <c r="I204" i="17"/>
  <c r="R204" i="17" s="1"/>
  <c r="I203" i="17"/>
  <c r="I202" i="17"/>
  <c r="I201" i="17"/>
  <c r="I200" i="17"/>
  <c r="I196" i="17"/>
  <c r="I195" i="17"/>
  <c r="I194" i="17"/>
  <c r="I193" i="17"/>
  <c r="R193" i="17" s="1"/>
  <c r="I192" i="17"/>
  <c r="I191" i="17"/>
  <c r="I190" i="17"/>
  <c r="I189" i="17"/>
  <c r="I188" i="17"/>
  <c r="I187" i="17"/>
  <c r="I186" i="17"/>
  <c r="I185" i="17"/>
  <c r="I184" i="17"/>
  <c r="I183" i="17"/>
  <c r="I182" i="17"/>
  <c r="I181" i="17"/>
  <c r="I180" i="17"/>
  <c r="I179" i="17"/>
  <c r="I178" i="17"/>
  <c r="I177" i="17"/>
  <c r="I173" i="17"/>
  <c r="I172" i="17"/>
  <c r="I171" i="17"/>
  <c r="I170" i="17"/>
  <c r="I169" i="17"/>
  <c r="I168" i="17"/>
  <c r="I167" i="17"/>
  <c r="I166" i="17"/>
  <c r="I165" i="17"/>
  <c r="I164" i="17"/>
  <c r="I163" i="17"/>
  <c r="I162" i="17"/>
  <c r="I161" i="17"/>
  <c r="I160" i="17"/>
  <c r="I159" i="17"/>
  <c r="I158" i="17"/>
  <c r="R158" i="17" s="1"/>
  <c r="I157" i="17"/>
  <c r="I156" i="17"/>
  <c r="I155" i="17"/>
  <c r="I154" i="17"/>
  <c r="I150" i="17"/>
  <c r="I149" i="17"/>
  <c r="I148" i="17"/>
  <c r="I147" i="17"/>
  <c r="I146" i="17"/>
  <c r="I145" i="17"/>
  <c r="I144" i="17"/>
  <c r="I143" i="17"/>
  <c r="I142" i="17"/>
  <c r="I141" i="17"/>
  <c r="I140" i="17"/>
  <c r="I139" i="17"/>
  <c r="I138" i="17"/>
  <c r="I137" i="17"/>
  <c r="I136" i="17"/>
  <c r="I135" i="17"/>
  <c r="I134" i="17"/>
  <c r="I133" i="17"/>
  <c r="I132" i="17"/>
  <c r="I131" i="17"/>
  <c r="I127" i="17"/>
  <c r="I126" i="17"/>
  <c r="I125" i="17"/>
  <c r="I124" i="17"/>
  <c r="I123" i="17"/>
  <c r="I122" i="17"/>
  <c r="I121" i="17"/>
  <c r="I120" i="17"/>
  <c r="R120" i="17" s="1"/>
  <c r="I119" i="17"/>
  <c r="I118" i="17"/>
  <c r="I117" i="17"/>
  <c r="I116" i="17"/>
  <c r="I115" i="17"/>
  <c r="I114" i="17"/>
  <c r="I113" i="17"/>
  <c r="I112" i="17"/>
  <c r="R112" i="17" s="1"/>
  <c r="I111" i="17"/>
  <c r="I110" i="17"/>
  <c r="I109" i="17"/>
  <c r="I108" i="17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92" i="17"/>
  <c r="I91" i="17"/>
  <c r="I90" i="17"/>
  <c r="I89" i="17"/>
  <c r="I88" i="17"/>
  <c r="I87" i="17"/>
  <c r="I86" i="17"/>
  <c r="I85" i="17"/>
  <c r="I81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4" i="17"/>
  <c r="I63" i="17"/>
  <c r="I62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R21" i="17" s="1"/>
  <c r="I20" i="17"/>
  <c r="I19" i="17"/>
  <c r="I18" i="17"/>
  <c r="I17" i="17"/>
  <c r="I16" i="17"/>
  <c r="O124" i="16"/>
  <c r="K138" i="18" s="1"/>
  <c r="O123" i="16"/>
  <c r="O122" i="16"/>
  <c r="K136" i="18" s="1"/>
  <c r="O121" i="16"/>
  <c r="K135" i="18" s="1"/>
  <c r="O120" i="16"/>
  <c r="K134" i="18" s="1"/>
  <c r="L134" i="18" s="1"/>
  <c r="O115" i="16"/>
  <c r="O114" i="16"/>
  <c r="K124" i="18" s="1"/>
  <c r="O113" i="16"/>
  <c r="K123" i="18" s="1"/>
  <c r="O112" i="16"/>
  <c r="O111" i="16"/>
  <c r="O106" i="16"/>
  <c r="K112" i="18" s="1"/>
  <c r="O105" i="16"/>
  <c r="K111" i="18" s="1"/>
  <c r="O104" i="16"/>
  <c r="K110" i="18" s="1"/>
  <c r="O103" i="16"/>
  <c r="K109" i="18" s="1"/>
  <c r="O102" i="16"/>
  <c r="K108" i="18" s="1"/>
  <c r="O97" i="16"/>
  <c r="O96" i="16"/>
  <c r="O95" i="16"/>
  <c r="O94" i="16"/>
  <c r="K96" i="18" s="1"/>
  <c r="L96" i="18" s="1"/>
  <c r="O93" i="16"/>
  <c r="K95" i="18" s="1"/>
  <c r="O88" i="16"/>
  <c r="Q88" i="16" s="1"/>
  <c r="O87" i="16"/>
  <c r="K85" i="18" s="1"/>
  <c r="L85" i="18" s="1"/>
  <c r="O86" i="16"/>
  <c r="K84" i="18" s="1"/>
  <c r="L84" i="18" s="1"/>
  <c r="O85" i="16"/>
  <c r="K83" i="18" s="1"/>
  <c r="O84" i="16"/>
  <c r="O79" i="16"/>
  <c r="O78" i="16"/>
  <c r="K72" i="18" s="1"/>
  <c r="O77" i="16"/>
  <c r="K71" i="18" s="1"/>
  <c r="O76" i="16"/>
  <c r="K70" i="18" s="1"/>
  <c r="O75" i="16"/>
  <c r="K69" i="18" s="1"/>
  <c r="O70" i="16"/>
  <c r="K60" i="18" s="1"/>
  <c r="L60" i="18" s="1"/>
  <c r="O69" i="16"/>
  <c r="K59" i="18" s="1"/>
  <c r="O68" i="16"/>
  <c r="O67" i="16"/>
  <c r="O66" i="16"/>
  <c r="Q66" i="16" s="1"/>
  <c r="O61" i="16"/>
  <c r="O60" i="16"/>
  <c r="K46" i="18" s="1"/>
  <c r="O59" i="16"/>
  <c r="O58" i="16"/>
  <c r="O57" i="16"/>
  <c r="O52" i="16"/>
  <c r="O51" i="16"/>
  <c r="K33" i="18" s="1"/>
  <c r="O50" i="16"/>
  <c r="O49" i="16"/>
  <c r="O48" i="16"/>
  <c r="K30" i="18" s="1"/>
  <c r="G124" i="16"/>
  <c r="G138" i="18" s="1"/>
  <c r="G123" i="16"/>
  <c r="G137" i="18" s="1"/>
  <c r="G122" i="16"/>
  <c r="G136" i="18" s="1"/>
  <c r="G121" i="16"/>
  <c r="G135" i="18" s="1"/>
  <c r="G120" i="16"/>
  <c r="G134" i="18" s="1"/>
  <c r="G115" i="16"/>
  <c r="G125" i="18" s="1"/>
  <c r="G114" i="16"/>
  <c r="G124" i="18" s="1"/>
  <c r="G113" i="16"/>
  <c r="G123" i="18" s="1"/>
  <c r="G112" i="16"/>
  <c r="G122" i="18" s="1"/>
  <c r="G111" i="16"/>
  <c r="G121" i="18" s="1"/>
  <c r="G106" i="16"/>
  <c r="G112" i="18" s="1"/>
  <c r="G105" i="16"/>
  <c r="G111" i="18" s="1"/>
  <c r="G104" i="16"/>
  <c r="G110" i="18" s="1"/>
  <c r="G103" i="16"/>
  <c r="G102" i="16"/>
  <c r="G108" i="18" s="1"/>
  <c r="G97" i="16"/>
  <c r="G99" i="18" s="1"/>
  <c r="G96" i="16"/>
  <c r="G98" i="18" s="1"/>
  <c r="G95" i="16"/>
  <c r="G97" i="18" s="1"/>
  <c r="G94" i="16"/>
  <c r="G96" i="18" s="1"/>
  <c r="G93" i="16"/>
  <c r="G95" i="18" s="1"/>
  <c r="G88" i="16"/>
  <c r="G86" i="18" s="1"/>
  <c r="G87" i="16"/>
  <c r="G85" i="18" s="1"/>
  <c r="G86" i="16"/>
  <c r="G84" i="18" s="1"/>
  <c r="G85" i="16"/>
  <c r="G83" i="18" s="1"/>
  <c r="G84" i="16"/>
  <c r="G82" i="18" s="1"/>
  <c r="G79" i="16"/>
  <c r="G73" i="18" s="1"/>
  <c r="G78" i="16"/>
  <c r="G72" i="18" s="1"/>
  <c r="G77" i="16"/>
  <c r="G71" i="18" s="1"/>
  <c r="G76" i="16"/>
  <c r="G70" i="18" s="1"/>
  <c r="G75" i="16"/>
  <c r="G69" i="18" s="1"/>
  <c r="G70" i="16"/>
  <c r="G60" i="18" s="1"/>
  <c r="G69" i="16"/>
  <c r="G59" i="18" s="1"/>
  <c r="G68" i="16"/>
  <c r="G58" i="18" s="1"/>
  <c r="G67" i="16"/>
  <c r="G57" i="18" s="1"/>
  <c r="G66" i="16"/>
  <c r="G56" i="18" s="1"/>
  <c r="G61" i="16"/>
  <c r="G47" i="18" s="1"/>
  <c r="G60" i="16"/>
  <c r="G46" i="18" s="1"/>
  <c r="G59" i="16"/>
  <c r="G58" i="16"/>
  <c r="G57" i="16"/>
  <c r="G43" i="18" s="1"/>
  <c r="G52" i="16"/>
  <c r="G34" i="18" s="1"/>
  <c r="G51" i="16"/>
  <c r="G50" i="16"/>
  <c r="G32" i="18" s="1"/>
  <c r="G49" i="16"/>
  <c r="G31" i="18" s="1"/>
  <c r="G48" i="16"/>
  <c r="O43" i="16"/>
  <c r="K21" i="18" s="1"/>
  <c r="O42" i="16"/>
  <c r="O41" i="16"/>
  <c r="Q41" i="16" s="1"/>
  <c r="O40" i="16"/>
  <c r="O39" i="16"/>
  <c r="G43" i="16"/>
  <c r="G21" i="18" s="1"/>
  <c r="G42" i="16"/>
  <c r="G20" i="18" s="1"/>
  <c r="G41" i="16"/>
  <c r="G19" i="18" s="1"/>
  <c r="G40" i="16"/>
  <c r="G18" i="18" s="1"/>
  <c r="G39" i="16"/>
  <c r="Q39" i="16" s="1"/>
  <c r="J47" i="18"/>
  <c r="I47" i="18"/>
  <c r="H47" i="18"/>
  <c r="F47" i="18"/>
  <c r="D47" i="18" s="1"/>
  <c r="J46" i="18"/>
  <c r="I46" i="18"/>
  <c r="H46" i="18"/>
  <c r="F46" i="18"/>
  <c r="J45" i="18"/>
  <c r="I45" i="18"/>
  <c r="H45" i="18"/>
  <c r="F45" i="18"/>
  <c r="D45" i="18" s="1"/>
  <c r="J44" i="18"/>
  <c r="I44" i="18"/>
  <c r="H44" i="18"/>
  <c r="F44" i="18"/>
  <c r="J43" i="18"/>
  <c r="I43" i="18"/>
  <c r="H43" i="18"/>
  <c r="F43" i="18"/>
  <c r="D43" i="18" s="1"/>
  <c r="A43" i="18"/>
  <c r="AN37" i="18"/>
  <c r="AK37" i="18"/>
  <c r="AH37" i="18"/>
  <c r="AE37" i="18"/>
  <c r="AB37" i="18"/>
  <c r="Y37" i="18"/>
  <c r="V37" i="18"/>
  <c r="S37" i="18"/>
  <c r="P37" i="18"/>
  <c r="M37" i="18"/>
  <c r="J34" i="18"/>
  <c r="I34" i="18"/>
  <c r="H34" i="18"/>
  <c r="F34" i="18"/>
  <c r="J33" i="18"/>
  <c r="I33" i="18"/>
  <c r="H33" i="18"/>
  <c r="F33" i="18"/>
  <c r="D33" i="18" s="1"/>
  <c r="J32" i="18"/>
  <c r="I32" i="18"/>
  <c r="H32" i="18"/>
  <c r="F32" i="18"/>
  <c r="J31" i="18"/>
  <c r="I31" i="18"/>
  <c r="H31" i="18"/>
  <c r="F31" i="18"/>
  <c r="J30" i="18"/>
  <c r="I30" i="18"/>
  <c r="H30" i="18"/>
  <c r="F30" i="18"/>
  <c r="A30" i="18"/>
  <c r="AN24" i="18"/>
  <c r="AK24" i="18"/>
  <c r="AH24" i="18"/>
  <c r="AE24" i="18"/>
  <c r="AB24" i="18"/>
  <c r="Y24" i="18"/>
  <c r="V24" i="18"/>
  <c r="S24" i="18"/>
  <c r="P24" i="18"/>
  <c r="M24" i="18"/>
  <c r="J21" i="18"/>
  <c r="I21" i="18"/>
  <c r="H21" i="18"/>
  <c r="F21" i="18"/>
  <c r="D21" i="18" s="1"/>
  <c r="J20" i="18"/>
  <c r="I20" i="18"/>
  <c r="H20" i="18"/>
  <c r="F20" i="18"/>
  <c r="D20" i="18" s="1"/>
  <c r="J19" i="18"/>
  <c r="I19" i="18"/>
  <c r="H19" i="18"/>
  <c r="F19" i="18"/>
  <c r="J18" i="18"/>
  <c r="I18" i="18"/>
  <c r="H18" i="18"/>
  <c r="F18" i="18"/>
  <c r="J17" i="18"/>
  <c r="I17" i="18"/>
  <c r="H17" i="18"/>
  <c r="F17" i="18"/>
  <c r="D17" i="18" s="1"/>
  <c r="A17" i="18"/>
  <c r="AN11" i="18"/>
  <c r="AK11" i="18"/>
  <c r="AH11" i="18"/>
  <c r="AE11" i="18"/>
  <c r="AB11" i="18"/>
  <c r="Y11" i="18"/>
  <c r="V11" i="18"/>
  <c r="S11" i="18"/>
  <c r="P11" i="18"/>
  <c r="M11" i="18"/>
  <c r="J296" i="17"/>
  <c r="E296" i="17"/>
  <c r="J295" i="17"/>
  <c r="E295" i="17"/>
  <c r="J294" i="17"/>
  <c r="E294" i="17"/>
  <c r="J293" i="17"/>
  <c r="E293" i="17"/>
  <c r="J292" i="17"/>
  <c r="E292" i="17"/>
  <c r="J291" i="17"/>
  <c r="E291" i="17"/>
  <c r="J290" i="17"/>
  <c r="E290" i="17"/>
  <c r="J289" i="17"/>
  <c r="E289" i="17"/>
  <c r="J288" i="17"/>
  <c r="E288" i="17"/>
  <c r="J287" i="17"/>
  <c r="E287" i="17"/>
  <c r="J286" i="17"/>
  <c r="E286" i="17"/>
  <c r="J285" i="17"/>
  <c r="E285" i="17"/>
  <c r="J284" i="17"/>
  <c r="E284" i="17"/>
  <c r="J283" i="17"/>
  <c r="E283" i="17"/>
  <c r="J282" i="17"/>
  <c r="E282" i="17"/>
  <c r="J281" i="17"/>
  <c r="E281" i="17"/>
  <c r="J280" i="17"/>
  <c r="E280" i="17"/>
  <c r="J279" i="17"/>
  <c r="E279" i="17"/>
  <c r="J278" i="17"/>
  <c r="E278" i="17"/>
  <c r="J277" i="17"/>
  <c r="E277" i="17"/>
  <c r="J276" i="17"/>
  <c r="E276" i="17"/>
  <c r="J275" i="17"/>
  <c r="E275" i="17"/>
  <c r="J274" i="17"/>
  <c r="E274" i="17"/>
  <c r="J273" i="17"/>
  <c r="E273" i="17"/>
  <c r="J272" i="17"/>
  <c r="E272" i="17"/>
  <c r="N271" i="17"/>
  <c r="L271" i="17"/>
  <c r="J271" i="17"/>
  <c r="E271" i="17"/>
  <c r="N270" i="17"/>
  <c r="L270" i="17"/>
  <c r="J270" i="17"/>
  <c r="E270" i="17"/>
  <c r="N269" i="17"/>
  <c r="L269" i="17"/>
  <c r="J269" i="17"/>
  <c r="E269" i="17"/>
  <c r="N268" i="17"/>
  <c r="L268" i="17"/>
  <c r="J268" i="17"/>
  <c r="E268" i="17"/>
  <c r="N267" i="17"/>
  <c r="L267" i="17"/>
  <c r="J267" i="17"/>
  <c r="E267" i="17"/>
  <c r="N266" i="17"/>
  <c r="L266" i="17"/>
  <c r="J266" i="17"/>
  <c r="E266" i="17"/>
  <c r="N265" i="17"/>
  <c r="L265" i="17"/>
  <c r="J265" i="17"/>
  <c r="E265" i="17"/>
  <c r="N264" i="17"/>
  <c r="L264" i="17"/>
  <c r="J264" i="17"/>
  <c r="E264" i="17"/>
  <c r="N263" i="17"/>
  <c r="L263" i="17"/>
  <c r="J263" i="17"/>
  <c r="E263" i="17"/>
  <c r="N262" i="17"/>
  <c r="L262" i="17"/>
  <c r="J262" i="17"/>
  <c r="E262" i="17"/>
  <c r="N261" i="17"/>
  <c r="L261" i="17"/>
  <c r="J261" i="17"/>
  <c r="E261" i="17"/>
  <c r="N260" i="17"/>
  <c r="L260" i="17"/>
  <c r="J260" i="17"/>
  <c r="E260" i="17"/>
  <c r="N259" i="17"/>
  <c r="L259" i="17"/>
  <c r="J259" i="17"/>
  <c r="E259" i="17"/>
  <c r="N258" i="17"/>
  <c r="L258" i="17"/>
  <c r="J258" i="17"/>
  <c r="E258" i="17"/>
  <c r="N257" i="17"/>
  <c r="L257" i="17"/>
  <c r="J257" i="17"/>
  <c r="E257" i="17"/>
  <c r="N256" i="17"/>
  <c r="L256" i="17"/>
  <c r="J256" i="17"/>
  <c r="E256" i="17"/>
  <c r="N255" i="17"/>
  <c r="L255" i="17"/>
  <c r="J255" i="17"/>
  <c r="E255" i="17"/>
  <c r="N254" i="17"/>
  <c r="L254" i="17"/>
  <c r="J254" i="17"/>
  <c r="E254" i="17"/>
  <c r="N253" i="17"/>
  <c r="L253" i="17"/>
  <c r="J253" i="17"/>
  <c r="E253" i="17"/>
  <c r="N252" i="17"/>
  <c r="L252" i="17"/>
  <c r="J252" i="17"/>
  <c r="E252" i="17"/>
  <c r="N251" i="17"/>
  <c r="L251" i="17"/>
  <c r="J251" i="17"/>
  <c r="E251" i="17"/>
  <c r="N250" i="17"/>
  <c r="L250" i="17"/>
  <c r="J250" i="17"/>
  <c r="E250" i="17"/>
  <c r="N249" i="17"/>
  <c r="L249" i="17"/>
  <c r="J249" i="17"/>
  <c r="E249" i="17"/>
  <c r="N248" i="17"/>
  <c r="L248" i="17"/>
  <c r="J248" i="17"/>
  <c r="E248" i="17"/>
  <c r="N247" i="17"/>
  <c r="L247" i="17"/>
  <c r="J247" i="17"/>
  <c r="E247" i="17"/>
  <c r="D242" i="17"/>
  <c r="C242" i="17"/>
  <c r="D241" i="17"/>
  <c r="C241" i="17"/>
  <c r="D240" i="17"/>
  <c r="C240" i="17"/>
  <c r="D239" i="17"/>
  <c r="C239" i="17"/>
  <c r="D238" i="17"/>
  <c r="C238" i="17"/>
  <c r="R237" i="17"/>
  <c r="D237" i="17"/>
  <c r="C237" i="17"/>
  <c r="D236" i="17"/>
  <c r="C236" i="17"/>
  <c r="D235" i="17"/>
  <c r="C235" i="17"/>
  <c r="D234" i="17"/>
  <c r="C234" i="17"/>
  <c r="D233" i="17"/>
  <c r="C233" i="17"/>
  <c r="D232" i="17"/>
  <c r="C232" i="17"/>
  <c r="D231" i="17"/>
  <c r="C231" i="17"/>
  <c r="D230" i="17"/>
  <c r="C230" i="17"/>
  <c r="D229" i="17"/>
  <c r="C229" i="17"/>
  <c r="D228" i="17"/>
  <c r="C228" i="17"/>
  <c r="D227" i="17"/>
  <c r="C227" i="17"/>
  <c r="D226" i="17"/>
  <c r="C226" i="17"/>
  <c r="D225" i="17"/>
  <c r="C225" i="17"/>
  <c r="D224" i="17"/>
  <c r="C224" i="17"/>
  <c r="D223" i="17"/>
  <c r="C223" i="17"/>
  <c r="D219" i="17"/>
  <c r="C219" i="17"/>
  <c r="D218" i="17"/>
  <c r="C218" i="17"/>
  <c r="D217" i="17"/>
  <c r="C217" i="17"/>
  <c r="D216" i="17"/>
  <c r="C216" i="17"/>
  <c r="D215" i="17"/>
  <c r="C215" i="17"/>
  <c r="D214" i="17"/>
  <c r="C214" i="17"/>
  <c r="D213" i="17"/>
  <c r="C213" i="17"/>
  <c r="D212" i="17"/>
  <c r="C212" i="17"/>
  <c r="D211" i="17"/>
  <c r="C211" i="17"/>
  <c r="D210" i="17"/>
  <c r="C210" i="17"/>
  <c r="D209" i="17"/>
  <c r="C209" i="17"/>
  <c r="D208" i="17"/>
  <c r="C208" i="17"/>
  <c r="D207" i="17"/>
  <c r="C207" i="17"/>
  <c r="D206" i="17"/>
  <c r="C206" i="17"/>
  <c r="D205" i="17"/>
  <c r="C205" i="17"/>
  <c r="D204" i="17"/>
  <c r="C204" i="17"/>
  <c r="D203" i="17"/>
  <c r="C203" i="17"/>
  <c r="D202" i="17"/>
  <c r="C202" i="17"/>
  <c r="D201" i="17"/>
  <c r="C201" i="17"/>
  <c r="D200" i="17"/>
  <c r="C200" i="17"/>
  <c r="D196" i="17"/>
  <c r="C196" i="17"/>
  <c r="D195" i="17"/>
  <c r="C195" i="17"/>
  <c r="R194" i="17"/>
  <c r="D194" i="17"/>
  <c r="C194" i="17"/>
  <c r="D193" i="17"/>
  <c r="C193" i="17"/>
  <c r="D192" i="17"/>
  <c r="C192" i="17"/>
  <c r="D191" i="17"/>
  <c r="C191" i="17"/>
  <c r="D190" i="17"/>
  <c r="C190" i="17"/>
  <c r="D189" i="17"/>
  <c r="C189" i="17"/>
  <c r="D188" i="17"/>
  <c r="C188" i="17"/>
  <c r="D187" i="17"/>
  <c r="C187" i="17"/>
  <c r="R186" i="17"/>
  <c r="D186" i="17"/>
  <c r="C186" i="17"/>
  <c r="D185" i="17"/>
  <c r="C185" i="17"/>
  <c r="D184" i="17"/>
  <c r="C184" i="17"/>
  <c r="D183" i="17"/>
  <c r="C183" i="17"/>
  <c r="D182" i="17"/>
  <c r="C182" i="17"/>
  <c r="D181" i="17"/>
  <c r="C181" i="17"/>
  <c r="D180" i="17"/>
  <c r="C180" i="17"/>
  <c r="R179" i="17"/>
  <c r="D179" i="17"/>
  <c r="C179" i="17"/>
  <c r="R178" i="17"/>
  <c r="D178" i="17"/>
  <c r="C178" i="17"/>
  <c r="D177" i="17"/>
  <c r="C177" i="17"/>
  <c r="D173" i="17"/>
  <c r="C173" i="17"/>
  <c r="D172" i="17"/>
  <c r="C172" i="17"/>
  <c r="D171" i="17"/>
  <c r="C171" i="17"/>
  <c r="D170" i="17"/>
  <c r="C170" i="17"/>
  <c r="D169" i="17"/>
  <c r="C169" i="17"/>
  <c r="D168" i="17"/>
  <c r="C168" i="17"/>
  <c r="R167" i="17"/>
  <c r="D167" i="17"/>
  <c r="C167" i="17"/>
  <c r="D166" i="17"/>
  <c r="C166" i="17"/>
  <c r="D165" i="17"/>
  <c r="C165" i="17"/>
  <c r="D164" i="17"/>
  <c r="C164" i="17"/>
  <c r="D163" i="17"/>
  <c r="C163" i="17"/>
  <c r="D162" i="17"/>
  <c r="C162" i="17"/>
  <c r="D161" i="17"/>
  <c r="C161" i="17"/>
  <c r="D160" i="17"/>
  <c r="C160" i="17"/>
  <c r="D159" i="17"/>
  <c r="C159" i="17"/>
  <c r="D158" i="17"/>
  <c r="C158" i="17"/>
  <c r="D157" i="17"/>
  <c r="C157" i="17"/>
  <c r="R156" i="17"/>
  <c r="D156" i="17"/>
  <c r="C156" i="17"/>
  <c r="D155" i="17"/>
  <c r="C155" i="17"/>
  <c r="D154" i="17"/>
  <c r="C154" i="17"/>
  <c r="D150" i="17"/>
  <c r="C150" i="17"/>
  <c r="D149" i="17"/>
  <c r="C149" i="17"/>
  <c r="D148" i="17"/>
  <c r="C148" i="17"/>
  <c r="R147" i="17"/>
  <c r="D147" i="17"/>
  <c r="C147" i="17"/>
  <c r="D146" i="17"/>
  <c r="C146" i="17"/>
  <c r="R145" i="17"/>
  <c r="D145" i="17"/>
  <c r="C145" i="17"/>
  <c r="D144" i="17"/>
  <c r="C144" i="17"/>
  <c r="D143" i="17"/>
  <c r="C143" i="17"/>
  <c r="R142" i="17"/>
  <c r="D142" i="17"/>
  <c r="C142" i="17"/>
  <c r="D141" i="17"/>
  <c r="C141" i="17"/>
  <c r="R140" i="17"/>
  <c r="D140" i="17"/>
  <c r="C140" i="17"/>
  <c r="R139" i="17"/>
  <c r="D139" i="17"/>
  <c r="C139" i="17"/>
  <c r="D138" i="17"/>
  <c r="C138" i="17"/>
  <c r="R137" i="17"/>
  <c r="D137" i="17"/>
  <c r="C137" i="17"/>
  <c r="D136" i="17"/>
  <c r="C136" i="17"/>
  <c r="D135" i="17"/>
  <c r="C135" i="17"/>
  <c r="D134" i="17"/>
  <c r="C134" i="17"/>
  <c r="D133" i="17"/>
  <c r="C133" i="17"/>
  <c r="D132" i="17"/>
  <c r="C132" i="17"/>
  <c r="R131" i="17"/>
  <c r="D131" i="17"/>
  <c r="C131" i="17"/>
  <c r="D127" i="17"/>
  <c r="C127" i="17"/>
  <c r="D126" i="17"/>
  <c r="C126" i="17"/>
  <c r="D125" i="17"/>
  <c r="C125" i="17"/>
  <c r="D124" i="17"/>
  <c r="C124" i="17"/>
  <c r="D123" i="17"/>
  <c r="C123" i="17"/>
  <c r="D122" i="17"/>
  <c r="C122" i="17"/>
  <c r="D121" i="17"/>
  <c r="C121" i="17"/>
  <c r="D120" i="17"/>
  <c r="C120" i="17"/>
  <c r="D119" i="17"/>
  <c r="C119" i="17"/>
  <c r="D118" i="17"/>
  <c r="C118" i="17"/>
  <c r="D117" i="17"/>
  <c r="C117" i="17"/>
  <c r="D116" i="17"/>
  <c r="C116" i="17"/>
  <c r="D115" i="17"/>
  <c r="C115" i="17"/>
  <c r="D114" i="17"/>
  <c r="C114" i="17"/>
  <c r="D113" i="17"/>
  <c r="C113" i="17"/>
  <c r="D112" i="17"/>
  <c r="C112" i="17"/>
  <c r="D111" i="17"/>
  <c r="C111" i="17"/>
  <c r="D110" i="17"/>
  <c r="C110" i="17"/>
  <c r="D109" i="17"/>
  <c r="C109" i="17"/>
  <c r="D108" i="17"/>
  <c r="C108" i="17"/>
  <c r="D104" i="17"/>
  <c r="C104" i="17"/>
  <c r="R103" i="17"/>
  <c r="D103" i="17"/>
  <c r="C103" i="17"/>
  <c r="R102" i="17"/>
  <c r="D102" i="17"/>
  <c r="C102" i="17"/>
  <c r="R101" i="17"/>
  <c r="D101" i="17"/>
  <c r="C101" i="17"/>
  <c r="D100" i="17"/>
  <c r="C100" i="17"/>
  <c r="D99" i="17"/>
  <c r="C99" i="17"/>
  <c r="D98" i="17"/>
  <c r="C98" i="17"/>
  <c r="D97" i="17"/>
  <c r="C97" i="17"/>
  <c r="D96" i="17"/>
  <c r="C96" i="17"/>
  <c r="D95" i="17"/>
  <c r="C95" i="17"/>
  <c r="R94" i="17"/>
  <c r="D94" i="17"/>
  <c r="C94" i="17"/>
  <c r="D93" i="17"/>
  <c r="C93" i="17"/>
  <c r="D92" i="17"/>
  <c r="C92" i="17"/>
  <c r="D91" i="17"/>
  <c r="C91" i="17"/>
  <c r="D90" i="17"/>
  <c r="C90" i="17"/>
  <c r="D89" i="17"/>
  <c r="C89" i="17"/>
  <c r="D88" i="17"/>
  <c r="C88" i="17"/>
  <c r="D87" i="17"/>
  <c r="C87" i="17"/>
  <c r="D86" i="17"/>
  <c r="C86" i="17"/>
  <c r="D85" i="17"/>
  <c r="C85" i="17"/>
  <c r="D81" i="17"/>
  <c r="C81" i="17"/>
  <c r="D80" i="17"/>
  <c r="C80" i="17"/>
  <c r="D79" i="17"/>
  <c r="C79" i="17"/>
  <c r="D78" i="17"/>
  <c r="C78" i="17"/>
  <c r="D77" i="17"/>
  <c r="C77" i="17"/>
  <c r="D76" i="17"/>
  <c r="C76" i="17"/>
  <c r="D75" i="17"/>
  <c r="C75" i="17"/>
  <c r="D74" i="17"/>
  <c r="C74" i="17"/>
  <c r="D73" i="17"/>
  <c r="C73" i="17"/>
  <c r="D72" i="17"/>
  <c r="C72" i="17"/>
  <c r="D71" i="17"/>
  <c r="C71" i="17"/>
  <c r="D70" i="17"/>
  <c r="C70" i="17"/>
  <c r="R69" i="17"/>
  <c r="D69" i="17"/>
  <c r="C69" i="17"/>
  <c r="D68" i="17"/>
  <c r="C68" i="17"/>
  <c r="R67" i="17"/>
  <c r="D67" i="17"/>
  <c r="C67" i="17"/>
  <c r="D66" i="17"/>
  <c r="C66" i="17"/>
  <c r="D65" i="17"/>
  <c r="C65" i="17"/>
  <c r="D64" i="17"/>
  <c r="C64" i="17"/>
  <c r="D63" i="17"/>
  <c r="C63" i="17"/>
  <c r="D62" i="17"/>
  <c r="C62" i="17"/>
  <c r="D58" i="17"/>
  <c r="C58" i="17"/>
  <c r="R57" i="17"/>
  <c r="D57" i="17"/>
  <c r="C57" i="17"/>
  <c r="R56" i="17"/>
  <c r="D56" i="17"/>
  <c r="C56" i="17"/>
  <c r="R55" i="17"/>
  <c r="D55" i="17"/>
  <c r="C55" i="17"/>
  <c r="D54" i="17"/>
  <c r="C54" i="17"/>
  <c r="D53" i="17"/>
  <c r="C53" i="17"/>
  <c r="D52" i="17"/>
  <c r="C52" i="17"/>
  <c r="D51" i="17"/>
  <c r="C51" i="17"/>
  <c r="D50" i="17"/>
  <c r="C50" i="17"/>
  <c r="D49" i="17"/>
  <c r="C49" i="17"/>
  <c r="R48" i="17"/>
  <c r="D48" i="17"/>
  <c r="C48" i="17"/>
  <c r="D47" i="17"/>
  <c r="C47" i="17"/>
  <c r="D46" i="17"/>
  <c r="C46" i="17"/>
  <c r="D45" i="17"/>
  <c r="C45" i="17"/>
  <c r="D44" i="17"/>
  <c r="C44" i="17"/>
  <c r="D43" i="17"/>
  <c r="C43" i="17"/>
  <c r="R42" i="17"/>
  <c r="D42" i="17"/>
  <c r="C42" i="17"/>
  <c r="R41" i="17"/>
  <c r="D41" i="17"/>
  <c r="C41" i="17"/>
  <c r="R40" i="17"/>
  <c r="D40" i="17"/>
  <c r="C40" i="17"/>
  <c r="D39" i="17"/>
  <c r="C39" i="17"/>
  <c r="D35" i="17"/>
  <c r="C35" i="17"/>
  <c r="D34" i="17"/>
  <c r="C34" i="17"/>
  <c r="D33" i="17"/>
  <c r="C33" i="17"/>
  <c r="D32" i="17"/>
  <c r="C32" i="17"/>
  <c r="R31" i="17"/>
  <c r="D31" i="17"/>
  <c r="C31" i="17"/>
  <c r="D30" i="17"/>
  <c r="C30" i="17"/>
  <c r="R29" i="17"/>
  <c r="D29" i="17"/>
  <c r="C29" i="17"/>
  <c r="D28" i="17"/>
  <c r="C28" i="17"/>
  <c r="D27" i="17"/>
  <c r="C27" i="17"/>
  <c r="D26" i="17"/>
  <c r="C26" i="17"/>
  <c r="D25" i="17"/>
  <c r="C25" i="17"/>
  <c r="D24" i="17"/>
  <c r="C24" i="17"/>
  <c r="D23" i="17"/>
  <c r="C23" i="17"/>
  <c r="R22" i="17"/>
  <c r="D22" i="17"/>
  <c r="C22" i="17"/>
  <c r="D21" i="17"/>
  <c r="C21" i="17"/>
  <c r="D20" i="17"/>
  <c r="C20" i="17"/>
  <c r="D19" i="17"/>
  <c r="C19" i="17"/>
  <c r="D18" i="17"/>
  <c r="C18" i="17"/>
  <c r="D17" i="17"/>
  <c r="C17" i="17"/>
  <c r="D16" i="17"/>
  <c r="C16" i="17"/>
  <c r="H178" i="16"/>
  <c r="C178" i="16"/>
  <c r="H177" i="16"/>
  <c r="C177" i="16"/>
  <c r="H176" i="16"/>
  <c r="C176" i="16"/>
  <c r="H175" i="16"/>
  <c r="C175" i="16"/>
  <c r="H174" i="16"/>
  <c r="C174" i="16"/>
  <c r="H173" i="16"/>
  <c r="C173" i="16"/>
  <c r="H172" i="16"/>
  <c r="C172" i="16"/>
  <c r="H171" i="16"/>
  <c r="C171" i="16"/>
  <c r="H170" i="16"/>
  <c r="C170" i="16"/>
  <c r="H169" i="16"/>
  <c r="C169" i="16"/>
  <c r="H168" i="16"/>
  <c r="C168" i="16"/>
  <c r="H167" i="16"/>
  <c r="C167" i="16"/>
  <c r="H166" i="16"/>
  <c r="C166" i="16"/>
  <c r="H165" i="16"/>
  <c r="C165" i="16"/>
  <c r="H164" i="16"/>
  <c r="C164" i="16"/>
  <c r="H163" i="16"/>
  <c r="C163" i="16"/>
  <c r="H162" i="16"/>
  <c r="C162" i="16"/>
  <c r="H161" i="16"/>
  <c r="C161" i="16"/>
  <c r="H160" i="16"/>
  <c r="C160" i="16"/>
  <c r="H159" i="16"/>
  <c r="C159" i="16"/>
  <c r="H158" i="16"/>
  <c r="C158" i="16"/>
  <c r="H157" i="16"/>
  <c r="C157" i="16"/>
  <c r="H156" i="16"/>
  <c r="C156" i="16"/>
  <c r="H155" i="16"/>
  <c r="C155" i="16"/>
  <c r="H154" i="16"/>
  <c r="C154" i="16"/>
  <c r="L153" i="16"/>
  <c r="J153" i="16"/>
  <c r="H153" i="16"/>
  <c r="C153" i="16"/>
  <c r="L152" i="16"/>
  <c r="J152" i="16"/>
  <c r="H152" i="16"/>
  <c r="C152" i="16"/>
  <c r="L151" i="16"/>
  <c r="J151" i="16"/>
  <c r="H151" i="16"/>
  <c r="C151" i="16"/>
  <c r="L150" i="16"/>
  <c r="J150" i="16"/>
  <c r="H150" i="16"/>
  <c r="C150" i="16"/>
  <c r="L149" i="16"/>
  <c r="J149" i="16"/>
  <c r="H149" i="16"/>
  <c r="C149" i="16"/>
  <c r="L148" i="16"/>
  <c r="J148" i="16"/>
  <c r="H148" i="16"/>
  <c r="C148" i="16"/>
  <c r="L147" i="16"/>
  <c r="J147" i="16"/>
  <c r="H147" i="16"/>
  <c r="C147" i="16"/>
  <c r="L146" i="16"/>
  <c r="J146" i="16"/>
  <c r="H146" i="16"/>
  <c r="C146" i="16"/>
  <c r="L145" i="16"/>
  <c r="J145" i="16"/>
  <c r="H145" i="16"/>
  <c r="C145" i="16"/>
  <c r="L144" i="16"/>
  <c r="J144" i="16"/>
  <c r="H144" i="16"/>
  <c r="C144" i="16"/>
  <c r="L143" i="16"/>
  <c r="J143" i="16"/>
  <c r="H143" i="16"/>
  <c r="C143" i="16"/>
  <c r="L142" i="16"/>
  <c r="J142" i="16"/>
  <c r="H142" i="16"/>
  <c r="C142" i="16"/>
  <c r="L141" i="16"/>
  <c r="J141" i="16"/>
  <c r="H141" i="16"/>
  <c r="C141" i="16"/>
  <c r="L140" i="16"/>
  <c r="J140" i="16"/>
  <c r="H140" i="16"/>
  <c r="C140" i="16"/>
  <c r="L139" i="16"/>
  <c r="J139" i="16"/>
  <c r="H139" i="16"/>
  <c r="C139" i="16"/>
  <c r="L138" i="16"/>
  <c r="J138" i="16"/>
  <c r="H138" i="16"/>
  <c r="C138" i="16"/>
  <c r="L137" i="16"/>
  <c r="J137" i="16"/>
  <c r="H137" i="16"/>
  <c r="C137" i="16"/>
  <c r="L136" i="16"/>
  <c r="J136" i="16"/>
  <c r="H136" i="16"/>
  <c r="C136" i="16"/>
  <c r="L135" i="16"/>
  <c r="J135" i="16"/>
  <c r="H135" i="16"/>
  <c r="C135" i="16"/>
  <c r="L134" i="16"/>
  <c r="J134" i="16"/>
  <c r="H134" i="16"/>
  <c r="C134" i="16"/>
  <c r="L133" i="16"/>
  <c r="J133" i="16"/>
  <c r="H133" i="16"/>
  <c r="C133" i="16"/>
  <c r="L132" i="16"/>
  <c r="J132" i="16"/>
  <c r="H132" i="16"/>
  <c r="C132" i="16"/>
  <c r="L131" i="16"/>
  <c r="J131" i="16"/>
  <c r="H131" i="16"/>
  <c r="C131" i="16"/>
  <c r="L130" i="16"/>
  <c r="J130" i="16"/>
  <c r="H130" i="16"/>
  <c r="C130" i="16"/>
  <c r="L129" i="16"/>
  <c r="J129" i="16"/>
  <c r="H129" i="16"/>
  <c r="C129" i="16"/>
  <c r="N125" i="16"/>
  <c r="F125" i="16"/>
  <c r="A120" i="16"/>
  <c r="N116" i="16"/>
  <c r="F116" i="16"/>
  <c r="A111" i="16"/>
  <c r="N107" i="16"/>
  <c r="F107" i="16"/>
  <c r="A102" i="16"/>
  <c r="N98" i="16"/>
  <c r="F98" i="16"/>
  <c r="A93" i="16"/>
  <c r="N89" i="16"/>
  <c r="F89" i="16"/>
  <c r="A84" i="16"/>
  <c r="N80" i="16"/>
  <c r="F80" i="16"/>
  <c r="A75" i="16"/>
  <c r="N71" i="16"/>
  <c r="F71" i="16"/>
  <c r="A66" i="16"/>
  <c r="N62" i="16"/>
  <c r="F62" i="16"/>
  <c r="K45" i="18"/>
  <c r="A57" i="16"/>
  <c r="N53" i="16"/>
  <c r="F53" i="16"/>
  <c r="A48" i="16"/>
  <c r="K17" i="18"/>
  <c r="A39" i="16"/>
  <c r="R219" i="17" l="1"/>
  <c r="R170" i="17"/>
  <c r="R100" i="17"/>
  <c r="L138" i="18"/>
  <c r="L124" i="18"/>
  <c r="E124" i="18"/>
  <c r="L110" i="18"/>
  <c r="Q103" i="16"/>
  <c r="L108" i="18"/>
  <c r="E84" i="18"/>
  <c r="S73" i="18"/>
  <c r="L69" i="18"/>
  <c r="E69" i="18"/>
  <c r="L70" i="18"/>
  <c r="D73" i="18"/>
  <c r="E72" i="18"/>
  <c r="Q61" i="16"/>
  <c r="Q50" i="16"/>
  <c r="R35" i="17"/>
  <c r="R81" i="17"/>
  <c r="R119" i="17"/>
  <c r="R146" i="17"/>
  <c r="R173" i="17"/>
  <c r="R211" i="17"/>
  <c r="R238" i="17"/>
  <c r="S72" i="18"/>
  <c r="R92" i="17"/>
  <c r="R138" i="17"/>
  <c r="R165" i="17"/>
  <c r="Y72" i="18"/>
  <c r="AH73" i="18"/>
  <c r="AH86" i="18"/>
  <c r="AL121" i="18"/>
  <c r="R19" i="17"/>
  <c r="R73" i="17"/>
  <c r="R127" i="17"/>
  <c r="R157" i="17"/>
  <c r="R192" i="17"/>
  <c r="R230" i="17"/>
  <c r="AP73" i="18"/>
  <c r="Y137" i="18"/>
  <c r="R27" i="17"/>
  <c r="R111" i="17"/>
  <c r="AP138" i="18"/>
  <c r="AN136" i="18"/>
  <c r="Y111" i="18"/>
  <c r="Y124" i="18"/>
  <c r="AL56" i="18"/>
  <c r="AP125" i="18"/>
  <c r="L71" i="18"/>
  <c r="L111" i="18"/>
  <c r="L135" i="18"/>
  <c r="L72" i="18"/>
  <c r="L112" i="18"/>
  <c r="L136" i="18"/>
  <c r="V134" i="18"/>
  <c r="Y134" i="18"/>
  <c r="L59" i="18"/>
  <c r="L83" i="18"/>
  <c r="L123" i="18"/>
  <c r="L46" i="18"/>
  <c r="Q67" i="16"/>
  <c r="Q79" i="16"/>
  <c r="Q95" i="16"/>
  <c r="Q111" i="16"/>
  <c r="Q123" i="16"/>
  <c r="K56" i="18"/>
  <c r="L56" i="18" s="1"/>
  <c r="Q52" i="16"/>
  <c r="Q68" i="16"/>
  <c r="Q84" i="16"/>
  <c r="Q96" i="16"/>
  <c r="Q112" i="16"/>
  <c r="K97" i="18"/>
  <c r="L97" i="18" s="1"/>
  <c r="G109" i="18"/>
  <c r="L109" i="18" s="1"/>
  <c r="K121" i="18"/>
  <c r="L121" i="18" s="1"/>
  <c r="K137" i="18"/>
  <c r="L137" i="18" s="1"/>
  <c r="Q57" i="16"/>
  <c r="Q97" i="16"/>
  <c r="E137" i="18"/>
  <c r="AO137" i="18" s="1"/>
  <c r="K58" i="18"/>
  <c r="L58" i="18" s="1"/>
  <c r="K82" i="18"/>
  <c r="L82" i="18" s="1"/>
  <c r="AI73" i="18"/>
  <c r="S86" i="18"/>
  <c r="D110" i="18"/>
  <c r="AJ73" i="18"/>
  <c r="K99" i="18"/>
  <c r="L99" i="18" s="1"/>
  <c r="Q40" i="16"/>
  <c r="Q75" i="16"/>
  <c r="Q115" i="16"/>
  <c r="K57" i="18"/>
  <c r="L57" i="18" s="1"/>
  <c r="K73" i="18"/>
  <c r="L73" i="18" s="1"/>
  <c r="K125" i="18"/>
  <c r="L125" i="18" s="1"/>
  <c r="Q42" i="16"/>
  <c r="Q121" i="16"/>
  <c r="K86" i="18"/>
  <c r="L86" i="18" s="1"/>
  <c r="K98" i="18"/>
  <c r="L98" i="18" s="1"/>
  <c r="K122" i="18"/>
  <c r="L122" i="18" s="1"/>
  <c r="E95" i="18"/>
  <c r="L95" i="18"/>
  <c r="E136" i="18"/>
  <c r="W121" i="18"/>
  <c r="AG121" i="18"/>
  <c r="AM121" i="18"/>
  <c r="AO121" i="18"/>
  <c r="AJ137" i="18"/>
  <c r="T137" i="18"/>
  <c r="S136" i="18"/>
  <c r="AH134" i="18"/>
  <c r="E134" i="18"/>
  <c r="O121" i="18"/>
  <c r="Q121" i="18"/>
  <c r="S110" i="18"/>
  <c r="Y110" i="18"/>
  <c r="AN110" i="18"/>
  <c r="AH111" i="18"/>
  <c r="AH72" i="18"/>
  <c r="T73" i="18"/>
  <c r="AA73" i="18"/>
  <c r="AF136" i="18"/>
  <c r="X136" i="18"/>
  <c r="AM136" i="18"/>
  <c r="W136" i="18"/>
  <c r="O136" i="18"/>
  <c r="AL136" i="18"/>
  <c r="AD136" i="18"/>
  <c r="N136" i="18"/>
  <c r="AC136" i="18"/>
  <c r="U136" i="18"/>
  <c r="AJ136" i="18"/>
  <c r="T136" i="18"/>
  <c r="AI136" i="18"/>
  <c r="AA136" i="18"/>
  <c r="AP136" i="18"/>
  <c r="Z136" i="18"/>
  <c r="R136" i="18"/>
  <c r="AO136" i="18"/>
  <c r="AG136" i="18"/>
  <c r="Q136" i="18"/>
  <c r="AH138" i="18"/>
  <c r="Y138" i="18"/>
  <c r="AN138" i="18"/>
  <c r="P138" i="18"/>
  <c r="AE138" i="18"/>
  <c r="AK138" i="18"/>
  <c r="M138" i="18"/>
  <c r="V138" i="18"/>
  <c r="AB138" i="18"/>
  <c r="S138" i="18"/>
  <c r="AL134" i="18"/>
  <c r="AD134" i="18"/>
  <c r="N134" i="18"/>
  <c r="AC134" i="18"/>
  <c r="U134" i="18"/>
  <c r="AJ134" i="18"/>
  <c r="T134" i="18"/>
  <c r="AI134" i="18"/>
  <c r="AA134" i="18"/>
  <c r="AO134" i="18"/>
  <c r="AG134" i="18"/>
  <c r="AP134" i="18"/>
  <c r="Z134" i="18"/>
  <c r="R134" i="18"/>
  <c r="AF134" i="18"/>
  <c r="X134" i="18"/>
  <c r="Q134" i="18"/>
  <c r="AM134" i="18"/>
  <c r="W134" i="18"/>
  <c r="O134" i="18"/>
  <c r="AM135" i="18"/>
  <c r="W135" i="18"/>
  <c r="O135" i="18"/>
  <c r="AL135" i="18"/>
  <c r="AD135" i="18"/>
  <c r="N135" i="18"/>
  <c r="AC135" i="18"/>
  <c r="U135" i="18"/>
  <c r="AJ135" i="18"/>
  <c r="T135" i="18"/>
  <c r="AP135" i="18"/>
  <c r="Z135" i="18"/>
  <c r="R135" i="18"/>
  <c r="AI135" i="18"/>
  <c r="AA135" i="18"/>
  <c r="AO135" i="18"/>
  <c r="AG135" i="18"/>
  <c r="Q135" i="18"/>
  <c r="AF135" i="18"/>
  <c r="X135" i="18"/>
  <c r="AE134" i="18"/>
  <c r="Y136" i="18"/>
  <c r="R137" i="18"/>
  <c r="Z137" i="18"/>
  <c r="AH137" i="18"/>
  <c r="AP137" i="18"/>
  <c r="AA138" i="18"/>
  <c r="AI138" i="18"/>
  <c r="P134" i="18"/>
  <c r="AN134" i="18"/>
  <c r="AH136" i="18"/>
  <c r="S137" i="18"/>
  <c r="AA137" i="18"/>
  <c r="AI137" i="18"/>
  <c r="T138" i="18"/>
  <c r="AJ138" i="18"/>
  <c r="AB136" i="18"/>
  <c r="M137" i="18"/>
  <c r="U137" i="18"/>
  <c r="AC137" i="18"/>
  <c r="AK137" i="18"/>
  <c r="N138" i="18"/>
  <c r="AD138" i="18"/>
  <c r="AL138" i="18"/>
  <c r="U138" i="18"/>
  <c r="AC138" i="18"/>
  <c r="S134" i="18"/>
  <c r="D135" i="18"/>
  <c r="M136" i="18"/>
  <c r="AK136" i="18"/>
  <c r="N137" i="18"/>
  <c r="V137" i="18"/>
  <c r="AD137" i="18"/>
  <c r="AL137" i="18"/>
  <c r="O138" i="18"/>
  <c r="W138" i="18"/>
  <c r="AM138" i="18"/>
  <c r="AB134" i="18"/>
  <c r="V136" i="18"/>
  <c r="O137" i="18"/>
  <c r="W137" i="18"/>
  <c r="AE137" i="18"/>
  <c r="AM137" i="18"/>
  <c r="X138" i="18"/>
  <c r="AF138" i="18"/>
  <c r="M134" i="18"/>
  <c r="AK134" i="18"/>
  <c r="AE136" i="18"/>
  <c r="P137" i="18"/>
  <c r="X137" i="18"/>
  <c r="AF137" i="18"/>
  <c r="AN137" i="18"/>
  <c r="Q138" i="18"/>
  <c r="AG138" i="18"/>
  <c r="AO138" i="18"/>
  <c r="AB137" i="18"/>
  <c r="P136" i="18"/>
  <c r="Q137" i="18"/>
  <c r="AG137" i="18"/>
  <c r="R138" i="18"/>
  <c r="Z138" i="18"/>
  <c r="AH125" i="18"/>
  <c r="Y125" i="18"/>
  <c r="AK125" i="18"/>
  <c r="M125" i="18"/>
  <c r="AN125" i="18"/>
  <c r="P125" i="18"/>
  <c r="AE125" i="18"/>
  <c r="V125" i="18"/>
  <c r="AB125" i="18"/>
  <c r="S125" i="18"/>
  <c r="AF123" i="18"/>
  <c r="X123" i="18"/>
  <c r="AM123" i="18"/>
  <c r="W123" i="18"/>
  <c r="O123" i="18"/>
  <c r="AI123" i="18"/>
  <c r="AA123" i="18"/>
  <c r="AL123" i="18"/>
  <c r="AD123" i="18"/>
  <c r="N123" i="18"/>
  <c r="AC123" i="18"/>
  <c r="U123" i="18"/>
  <c r="AJ123" i="18"/>
  <c r="T123" i="18"/>
  <c r="AP123" i="18"/>
  <c r="Z123" i="18"/>
  <c r="R123" i="18"/>
  <c r="AO123" i="18"/>
  <c r="AG123" i="18"/>
  <c r="Q123" i="18"/>
  <c r="V121" i="18"/>
  <c r="AK121" i="18"/>
  <c r="M121" i="18"/>
  <c r="AB121" i="18"/>
  <c r="S121" i="18"/>
  <c r="Y121" i="18"/>
  <c r="AH121" i="18"/>
  <c r="AN121" i="18"/>
  <c r="P121" i="18"/>
  <c r="AE121" i="18"/>
  <c r="AO124" i="18"/>
  <c r="AG124" i="18"/>
  <c r="Q124" i="18"/>
  <c r="AF124" i="18"/>
  <c r="X124" i="18"/>
  <c r="AJ124" i="18"/>
  <c r="T124" i="18"/>
  <c r="AM124" i="18"/>
  <c r="W124" i="18"/>
  <c r="O124" i="18"/>
  <c r="AL124" i="18"/>
  <c r="AD124" i="18"/>
  <c r="N124" i="18"/>
  <c r="AC124" i="18"/>
  <c r="U124" i="18"/>
  <c r="AI124" i="18"/>
  <c r="AA124" i="18"/>
  <c r="AP124" i="18"/>
  <c r="Z124" i="18"/>
  <c r="R124" i="18"/>
  <c r="AM122" i="18"/>
  <c r="W122" i="18"/>
  <c r="O122" i="18"/>
  <c r="AL122" i="18"/>
  <c r="AD122" i="18"/>
  <c r="N122" i="18"/>
  <c r="AP122" i="18"/>
  <c r="Z122" i="18"/>
  <c r="R122" i="18"/>
  <c r="AC122" i="18"/>
  <c r="U122" i="18"/>
  <c r="AJ122" i="18"/>
  <c r="T122" i="18"/>
  <c r="AI122" i="18"/>
  <c r="AA122" i="18"/>
  <c r="AO122" i="18"/>
  <c r="AG122" i="18"/>
  <c r="Q122" i="18"/>
  <c r="AF122" i="18"/>
  <c r="X122" i="18"/>
  <c r="AH124" i="18"/>
  <c r="AA125" i="18"/>
  <c r="AI125" i="18"/>
  <c r="X121" i="18"/>
  <c r="AF121" i="18"/>
  <c r="S124" i="18"/>
  <c r="T125" i="18"/>
  <c r="AJ125" i="18"/>
  <c r="R121" i="18"/>
  <c r="Z121" i="18"/>
  <c r="AP121" i="18"/>
  <c r="D123" i="18"/>
  <c r="M124" i="18"/>
  <c r="AK124" i="18"/>
  <c r="N125" i="18"/>
  <c r="AD125" i="18"/>
  <c r="AL125" i="18"/>
  <c r="AA121" i="18"/>
  <c r="AI121" i="18"/>
  <c r="D122" i="18"/>
  <c r="V124" i="18"/>
  <c r="O125" i="18"/>
  <c r="W125" i="18"/>
  <c r="AM125" i="18"/>
  <c r="T121" i="18"/>
  <c r="AJ121" i="18"/>
  <c r="AE124" i="18"/>
  <c r="X125" i="18"/>
  <c r="AF125" i="18"/>
  <c r="AB124" i="18"/>
  <c r="U125" i="18"/>
  <c r="AC125" i="18"/>
  <c r="U121" i="18"/>
  <c r="AC121" i="18"/>
  <c r="P124" i="18"/>
  <c r="AN124" i="18"/>
  <c r="Q125" i="18"/>
  <c r="AG125" i="18"/>
  <c r="AO125" i="18"/>
  <c r="N121" i="18"/>
  <c r="AD121" i="18"/>
  <c r="R125" i="18"/>
  <c r="Z125" i="18"/>
  <c r="AL109" i="18"/>
  <c r="AD109" i="18"/>
  <c r="N109" i="18"/>
  <c r="AC109" i="18"/>
  <c r="U109" i="18"/>
  <c r="AJ109" i="18"/>
  <c r="T109" i="18"/>
  <c r="AF109" i="18"/>
  <c r="X109" i="18"/>
  <c r="AM109" i="18"/>
  <c r="W109" i="18"/>
  <c r="O109" i="18"/>
  <c r="AI109" i="18"/>
  <c r="AA109" i="18"/>
  <c r="AP109" i="18"/>
  <c r="Z109" i="18"/>
  <c r="R109" i="18"/>
  <c r="AO109" i="18"/>
  <c r="AG109" i="18"/>
  <c r="Q109" i="18"/>
  <c r="AH112" i="18"/>
  <c r="Y112" i="18"/>
  <c r="AN112" i="18"/>
  <c r="P112" i="18"/>
  <c r="AE112" i="18"/>
  <c r="V112" i="18"/>
  <c r="AK112" i="18"/>
  <c r="M112" i="18"/>
  <c r="AB112" i="18"/>
  <c r="S112" i="18"/>
  <c r="AC108" i="18"/>
  <c r="U108" i="18"/>
  <c r="AJ108" i="18"/>
  <c r="T108" i="18"/>
  <c r="AI108" i="18"/>
  <c r="AA108" i="18"/>
  <c r="AM108" i="18"/>
  <c r="W108" i="18"/>
  <c r="O108" i="18"/>
  <c r="AL108" i="18"/>
  <c r="AD108" i="18"/>
  <c r="N108" i="18"/>
  <c r="AP108" i="18"/>
  <c r="Z108" i="18"/>
  <c r="R108" i="18"/>
  <c r="AO108" i="18"/>
  <c r="AG108" i="18"/>
  <c r="Q108" i="18"/>
  <c r="AF108" i="18"/>
  <c r="X108" i="18"/>
  <c r="AO111" i="18"/>
  <c r="AG111" i="18"/>
  <c r="Q111" i="18"/>
  <c r="AF111" i="18"/>
  <c r="X111" i="18"/>
  <c r="AM111" i="18"/>
  <c r="W111" i="18"/>
  <c r="O111" i="18"/>
  <c r="AL111" i="18"/>
  <c r="AD111" i="18"/>
  <c r="N111" i="18"/>
  <c r="AC111" i="18"/>
  <c r="U111" i="18"/>
  <c r="AJ111" i="18"/>
  <c r="T111" i="18"/>
  <c r="AP111" i="18"/>
  <c r="AI111" i="18"/>
  <c r="AA111" i="18"/>
  <c r="Z111" i="18"/>
  <c r="R111" i="18"/>
  <c r="AP112" i="18"/>
  <c r="Z112" i="18"/>
  <c r="R112" i="18"/>
  <c r="AO112" i="18"/>
  <c r="AG112" i="18"/>
  <c r="Q112" i="18"/>
  <c r="AF112" i="18"/>
  <c r="X112" i="18"/>
  <c r="AM112" i="18"/>
  <c r="W112" i="18"/>
  <c r="O112" i="18"/>
  <c r="AL112" i="18"/>
  <c r="AD112" i="18"/>
  <c r="N112" i="18"/>
  <c r="AC112" i="18"/>
  <c r="U112" i="18"/>
  <c r="AA112" i="18"/>
  <c r="AJ112" i="18"/>
  <c r="T112" i="18"/>
  <c r="AI112" i="18"/>
  <c r="AF110" i="18"/>
  <c r="X110" i="18"/>
  <c r="AM110" i="18"/>
  <c r="W110" i="18"/>
  <c r="O110" i="18"/>
  <c r="AL110" i="18"/>
  <c r="AD110" i="18"/>
  <c r="N110" i="18"/>
  <c r="AC110" i="18"/>
  <c r="U110" i="18"/>
  <c r="Q110" i="18"/>
  <c r="AJ110" i="18"/>
  <c r="T110" i="18"/>
  <c r="AI110" i="18"/>
  <c r="AA110" i="18"/>
  <c r="AP110" i="18"/>
  <c r="Z110" i="18"/>
  <c r="R110" i="18"/>
  <c r="AO110" i="18"/>
  <c r="AG110" i="18"/>
  <c r="AH110" i="18"/>
  <c r="S111" i="18"/>
  <c r="AB111" i="18"/>
  <c r="AB110" i="18"/>
  <c r="M111" i="18"/>
  <c r="AK111" i="18"/>
  <c r="D109" i="18"/>
  <c r="M110" i="18"/>
  <c r="AK110" i="18"/>
  <c r="V111" i="18"/>
  <c r="D108" i="18"/>
  <c r="V110" i="18"/>
  <c r="AE111" i="18"/>
  <c r="P111" i="18"/>
  <c r="AN111" i="18"/>
  <c r="V95" i="18"/>
  <c r="AK95" i="18"/>
  <c r="M95" i="18"/>
  <c r="AB95" i="18"/>
  <c r="S95" i="18"/>
  <c r="AH95" i="18"/>
  <c r="AE95" i="18"/>
  <c r="Y95" i="18"/>
  <c r="AN95" i="18"/>
  <c r="P95" i="18"/>
  <c r="AP99" i="18"/>
  <c r="Z99" i="18"/>
  <c r="R99" i="18"/>
  <c r="AO99" i="18"/>
  <c r="AG99" i="18"/>
  <c r="Q99" i="18"/>
  <c r="AF99" i="18"/>
  <c r="X99" i="18"/>
  <c r="AM99" i="18"/>
  <c r="W99" i="18"/>
  <c r="O99" i="18"/>
  <c r="AL99" i="18"/>
  <c r="AD99" i="18"/>
  <c r="N99" i="18"/>
  <c r="AI99" i="18"/>
  <c r="AA99" i="18"/>
  <c r="AC99" i="18"/>
  <c r="U99" i="18"/>
  <c r="AJ99" i="18"/>
  <c r="T99" i="18"/>
  <c r="AM96" i="18"/>
  <c r="W96" i="18"/>
  <c r="O96" i="18"/>
  <c r="AL96" i="18"/>
  <c r="AD96" i="18"/>
  <c r="N96" i="18"/>
  <c r="AC96" i="18"/>
  <c r="U96" i="18"/>
  <c r="AJ96" i="18"/>
  <c r="T96" i="18"/>
  <c r="AI96" i="18"/>
  <c r="AA96" i="18"/>
  <c r="AF96" i="18"/>
  <c r="X96" i="18"/>
  <c r="AP96" i="18"/>
  <c r="Z96" i="18"/>
  <c r="R96" i="18"/>
  <c r="AO96" i="18"/>
  <c r="AG96" i="18"/>
  <c r="Q96" i="18"/>
  <c r="AL95" i="18"/>
  <c r="AD95" i="18"/>
  <c r="N95" i="18"/>
  <c r="AC95" i="18"/>
  <c r="U95" i="18"/>
  <c r="AJ95" i="18"/>
  <c r="T95" i="18"/>
  <c r="AI95" i="18"/>
  <c r="AA95" i="18"/>
  <c r="AP95" i="18"/>
  <c r="Z95" i="18"/>
  <c r="R95" i="18"/>
  <c r="AM95" i="18"/>
  <c r="W95" i="18"/>
  <c r="O95" i="18"/>
  <c r="AO95" i="18"/>
  <c r="AG95" i="18"/>
  <c r="Q95" i="18"/>
  <c r="AF95" i="18"/>
  <c r="X95" i="18"/>
  <c r="AO98" i="18"/>
  <c r="AG98" i="18"/>
  <c r="Q98" i="18"/>
  <c r="AF98" i="18"/>
  <c r="X98" i="18"/>
  <c r="AM98" i="18"/>
  <c r="W98" i="18"/>
  <c r="O98" i="18"/>
  <c r="AL98" i="18"/>
  <c r="AD98" i="18"/>
  <c r="N98" i="18"/>
  <c r="AC98" i="18"/>
  <c r="U98" i="18"/>
  <c r="AP98" i="18"/>
  <c r="Z98" i="18"/>
  <c r="R98" i="18"/>
  <c r="AJ98" i="18"/>
  <c r="T98" i="18"/>
  <c r="AI98" i="18"/>
  <c r="AA98" i="18"/>
  <c r="AF97" i="18"/>
  <c r="X97" i="18"/>
  <c r="AM97" i="18"/>
  <c r="W97" i="18"/>
  <c r="O97" i="18"/>
  <c r="AL97" i="18"/>
  <c r="AD97" i="18"/>
  <c r="N97" i="18"/>
  <c r="AC97" i="18"/>
  <c r="U97" i="18"/>
  <c r="AJ97" i="18"/>
  <c r="T97" i="18"/>
  <c r="AO97" i="18"/>
  <c r="AG97" i="18"/>
  <c r="Q97" i="18"/>
  <c r="AI97" i="18"/>
  <c r="AA97" i="18"/>
  <c r="AP97" i="18"/>
  <c r="Z97" i="18"/>
  <c r="R97" i="18"/>
  <c r="D99" i="18"/>
  <c r="D98" i="18"/>
  <c r="D97" i="18"/>
  <c r="D96" i="18"/>
  <c r="AL82" i="18"/>
  <c r="AD82" i="18"/>
  <c r="N82" i="18"/>
  <c r="AC82" i="18"/>
  <c r="U82" i="18"/>
  <c r="AJ82" i="18"/>
  <c r="T82" i="18"/>
  <c r="AM82" i="18"/>
  <c r="W82" i="18"/>
  <c r="O82" i="18"/>
  <c r="AI82" i="18"/>
  <c r="AA82" i="18"/>
  <c r="AP82" i="18"/>
  <c r="Z82" i="18"/>
  <c r="R82" i="18"/>
  <c r="AO82" i="18"/>
  <c r="AG82" i="18"/>
  <c r="Q82" i="18"/>
  <c r="AF82" i="18"/>
  <c r="X82" i="18"/>
  <c r="AM83" i="18"/>
  <c r="W83" i="18"/>
  <c r="O83" i="18"/>
  <c r="AL83" i="18"/>
  <c r="AD83" i="18"/>
  <c r="N83" i="18"/>
  <c r="AC83" i="18"/>
  <c r="U83" i="18"/>
  <c r="AF83" i="18"/>
  <c r="X83" i="18"/>
  <c r="AJ83" i="18"/>
  <c r="T83" i="18"/>
  <c r="AI83" i="18"/>
  <c r="AA83" i="18"/>
  <c r="AP83" i="18"/>
  <c r="Z83" i="18"/>
  <c r="R83" i="18"/>
  <c r="AO83" i="18"/>
  <c r="AG83" i="18"/>
  <c r="Q83" i="18"/>
  <c r="AP86" i="18"/>
  <c r="Z86" i="18"/>
  <c r="R86" i="18"/>
  <c r="AO86" i="18"/>
  <c r="AG86" i="18"/>
  <c r="Q86" i="18"/>
  <c r="AF86" i="18"/>
  <c r="X86" i="18"/>
  <c r="AM86" i="18"/>
  <c r="W86" i="18"/>
  <c r="O86" i="18"/>
  <c r="AL86" i="18"/>
  <c r="AD86" i="18"/>
  <c r="N86" i="18"/>
  <c r="AC86" i="18"/>
  <c r="U86" i="18"/>
  <c r="AJ86" i="18"/>
  <c r="T86" i="18"/>
  <c r="AI86" i="18"/>
  <c r="AA86" i="18"/>
  <c r="AF84" i="18"/>
  <c r="X84" i="18"/>
  <c r="AM84" i="18"/>
  <c r="W84" i="18"/>
  <c r="O84" i="18"/>
  <c r="AL84" i="18"/>
  <c r="AD84" i="18"/>
  <c r="N84" i="18"/>
  <c r="AO84" i="18"/>
  <c r="AG84" i="18"/>
  <c r="Q84" i="18"/>
  <c r="AC84" i="18"/>
  <c r="U84" i="18"/>
  <c r="AJ84" i="18"/>
  <c r="T84" i="18"/>
  <c r="AI84" i="18"/>
  <c r="AA84" i="18"/>
  <c r="AP84" i="18"/>
  <c r="Z84" i="18"/>
  <c r="R84" i="18"/>
  <c r="AO85" i="18"/>
  <c r="AG85" i="18"/>
  <c r="Q85" i="18"/>
  <c r="AF85" i="18"/>
  <c r="X85" i="18"/>
  <c r="AM85" i="18"/>
  <c r="W85" i="18"/>
  <c r="O85" i="18"/>
  <c r="AP85" i="18"/>
  <c r="Z85" i="18"/>
  <c r="R85" i="18"/>
  <c r="AL85" i="18"/>
  <c r="AD85" i="18"/>
  <c r="N85" i="18"/>
  <c r="AC85" i="18"/>
  <c r="U85" i="18"/>
  <c r="AJ85" i="18"/>
  <c r="T85" i="18"/>
  <c r="AI85" i="18"/>
  <c r="AA85" i="18"/>
  <c r="AE83" i="18"/>
  <c r="V83" i="18"/>
  <c r="AK83" i="18"/>
  <c r="M83" i="18"/>
  <c r="AN83" i="18"/>
  <c r="P83" i="18"/>
  <c r="AB83" i="18"/>
  <c r="S83" i="18"/>
  <c r="AH83" i="18"/>
  <c r="Y83" i="18"/>
  <c r="AB86" i="18"/>
  <c r="D85" i="18"/>
  <c r="M86" i="18"/>
  <c r="AK86" i="18"/>
  <c r="D84" i="18"/>
  <c r="V86" i="18"/>
  <c r="AE86" i="18"/>
  <c r="D82" i="18"/>
  <c r="P86" i="18"/>
  <c r="AN86" i="18"/>
  <c r="Y86" i="18"/>
  <c r="AL69" i="18"/>
  <c r="AD69" i="18"/>
  <c r="N69" i="18"/>
  <c r="AO69" i="18"/>
  <c r="AC69" i="18"/>
  <c r="U69" i="18"/>
  <c r="AJ69" i="18"/>
  <c r="T69" i="18"/>
  <c r="AG69" i="18"/>
  <c r="AM69" i="18"/>
  <c r="W69" i="18"/>
  <c r="O69" i="18"/>
  <c r="AI69" i="18"/>
  <c r="AA69" i="18"/>
  <c r="Q69" i="18"/>
  <c r="AP69" i="18"/>
  <c r="Z69" i="18"/>
  <c r="R69" i="18"/>
  <c r="AF69" i="18"/>
  <c r="X69" i="18"/>
  <c r="AM70" i="18"/>
  <c r="W70" i="18"/>
  <c r="O70" i="18"/>
  <c r="R70" i="18"/>
  <c r="AL70" i="18"/>
  <c r="AD70" i="18"/>
  <c r="N70" i="18"/>
  <c r="AC70" i="18"/>
  <c r="U70" i="18"/>
  <c r="AF70" i="18"/>
  <c r="X70" i="18"/>
  <c r="AJ70" i="18"/>
  <c r="T70" i="18"/>
  <c r="AP70" i="18"/>
  <c r="Z70" i="18"/>
  <c r="AI70" i="18"/>
  <c r="AA70" i="18"/>
  <c r="AO70" i="18"/>
  <c r="AG70" i="18"/>
  <c r="Q70" i="18"/>
  <c r="AO72" i="18"/>
  <c r="AG72" i="18"/>
  <c r="Q72" i="18"/>
  <c r="AJ72" i="18"/>
  <c r="T72" i="18"/>
  <c r="AI72" i="18"/>
  <c r="AA72" i="18"/>
  <c r="AF72" i="18"/>
  <c r="X72" i="18"/>
  <c r="AM72" i="18"/>
  <c r="W72" i="18"/>
  <c r="O72" i="18"/>
  <c r="AP72" i="18"/>
  <c r="Z72" i="18"/>
  <c r="R72" i="18"/>
  <c r="AL72" i="18"/>
  <c r="AD72" i="18"/>
  <c r="N72" i="18"/>
  <c r="AC72" i="18"/>
  <c r="U72" i="18"/>
  <c r="AF71" i="18"/>
  <c r="X71" i="18"/>
  <c r="AM71" i="18"/>
  <c r="W71" i="18"/>
  <c r="O71" i="18"/>
  <c r="AL71" i="18"/>
  <c r="AD71" i="18"/>
  <c r="N71" i="18"/>
  <c r="AO71" i="18"/>
  <c r="AG71" i="18"/>
  <c r="Q71" i="18"/>
  <c r="AC71" i="18"/>
  <c r="U71" i="18"/>
  <c r="AI71" i="18"/>
  <c r="AA71" i="18"/>
  <c r="AJ71" i="18"/>
  <c r="T71" i="18"/>
  <c r="AP71" i="18"/>
  <c r="Z71" i="18"/>
  <c r="R71" i="18"/>
  <c r="AE70" i="18"/>
  <c r="AH70" i="18"/>
  <c r="V70" i="18"/>
  <c r="AK70" i="18"/>
  <c r="M70" i="18"/>
  <c r="AN70" i="18"/>
  <c r="P70" i="18"/>
  <c r="AB70" i="18"/>
  <c r="S70" i="18"/>
  <c r="Y70" i="18"/>
  <c r="D71" i="18"/>
  <c r="M72" i="18"/>
  <c r="AK72" i="18"/>
  <c r="N73" i="18"/>
  <c r="V73" i="18"/>
  <c r="AD73" i="18"/>
  <c r="AL73" i="18"/>
  <c r="AB72" i="18"/>
  <c r="AC73" i="18"/>
  <c r="V72" i="18"/>
  <c r="O73" i="18"/>
  <c r="W73" i="18"/>
  <c r="AE73" i="18"/>
  <c r="AM73" i="18"/>
  <c r="U73" i="18"/>
  <c r="D69" i="18"/>
  <c r="AE72" i="18"/>
  <c r="P73" i="18"/>
  <c r="X73" i="18"/>
  <c r="AF73" i="18"/>
  <c r="AN73" i="18"/>
  <c r="AK73" i="18"/>
  <c r="P72" i="18"/>
  <c r="AN72" i="18"/>
  <c r="Q73" i="18"/>
  <c r="Y73" i="18"/>
  <c r="AG73" i="18"/>
  <c r="AO73" i="18"/>
  <c r="AB73" i="18"/>
  <c r="M73" i="18"/>
  <c r="R73" i="18"/>
  <c r="Z73" i="18"/>
  <c r="O57" i="18"/>
  <c r="AL57" i="18"/>
  <c r="AD57" i="18"/>
  <c r="N57" i="18"/>
  <c r="AC57" i="18"/>
  <c r="U57" i="18"/>
  <c r="AJ57" i="18"/>
  <c r="T57" i="18"/>
  <c r="AI57" i="18"/>
  <c r="AA57" i="18"/>
  <c r="AP57" i="18"/>
  <c r="Z57" i="18"/>
  <c r="R57" i="18"/>
  <c r="AO57" i="18"/>
  <c r="AG57" i="18"/>
  <c r="Q57" i="18"/>
  <c r="W57" i="18"/>
  <c r="AF57" i="18"/>
  <c r="X57" i="18"/>
  <c r="AM57" i="18"/>
  <c r="AP60" i="18"/>
  <c r="AO60" i="18"/>
  <c r="AG60" i="18"/>
  <c r="Q60" i="18"/>
  <c r="AF60" i="18"/>
  <c r="X60" i="18"/>
  <c r="AM60" i="18"/>
  <c r="W60" i="18"/>
  <c r="O60" i="18"/>
  <c r="R60" i="18"/>
  <c r="AL60" i="18"/>
  <c r="AD60" i="18"/>
  <c r="N60" i="18"/>
  <c r="AC60" i="18"/>
  <c r="U60" i="18"/>
  <c r="AJ60" i="18"/>
  <c r="T60" i="18"/>
  <c r="Z60" i="18"/>
  <c r="AI60" i="18"/>
  <c r="AA60" i="18"/>
  <c r="Q59" i="18"/>
  <c r="AF59" i="18"/>
  <c r="X59" i="18"/>
  <c r="AM59" i="18"/>
  <c r="W59" i="18"/>
  <c r="O59" i="18"/>
  <c r="AO59" i="18"/>
  <c r="AL59" i="18"/>
  <c r="AD59" i="18"/>
  <c r="N59" i="18"/>
  <c r="AC59" i="18"/>
  <c r="U59" i="18"/>
  <c r="AJ59" i="18"/>
  <c r="T59" i="18"/>
  <c r="AG59" i="18"/>
  <c r="AI59" i="18"/>
  <c r="AA59" i="18"/>
  <c r="AP59" i="18"/>
  <c r="Z59" i="18"/>
  <c r="R59" i="18"/>
  <c r="AK56" i="18"/>
  <c r="M56" i="18"/>
  <c r="AB56" i="18"/>
  <c r="S56" i="18"/>
  <c r="AH56" i="18"/>
  <c r="Y56" i="18"/>
  <c r="AN56" i="18"/>
  <c r="P56" i="18"/>
  <c r="AE56" i="18"/>
  <c r="V56" i="18"/>
  <c r="AF58" i="18"/>
  <c r="X58" i="18"/>
  <c r="AM58" i="18"/>
  <c r="W58" i="18"/>
  <c r="O58" i="18"/>
  <c r="AL58" i="18"/>
  <c r="AD58" i="18"/>
  <c r="N58" i="18"/>
  <c r="AC58" i="18"/>
  <c r="U58" i="18"/>
  <c r="AJ58" i="18"/>
  <c r="T58" i="18"/>
  <c r="AI58" i="18"/>
  <c r="AA58" i="18"/>
  <c r="AP58" i="18"/>
  <c r="Z58" i="18"/>
  <c r="R58" i="18"/>
  <c r="AO58" i="18"/>
  <c r="AG58" i="18"/>
  <c r="Q58" i="18"/>
  <c r="O56" i="18"/>
  <c r="W56" i="18"/>
  <c r="AM56" i="18"/>
  <c r="X56" i="18"/>
  <c r="AF56" i="18"/>
  <c r="D60" i="18"/>
  <c r="Q56" i="18"/>
  <c r="AG56" i="18"/>
  <c r="AO56" i="18"/>
  <c r="D59" i="18"/>
  <c r="AD56" i="18"/>
  <c r="R56" i="18"/>
  <c r="Z56" i="18"/>
  <c r="AP56" i="18"/>
  <c r="D58" i="18"/>
  <c r="AA56" i="18"/>
  <c r="AI56" i="18"/>
  <c r="D57" i="18"/>
  <c r="N56" i="18"/>
  <c r="T56" i="18"/>
  <c r="AJ56" i="18"/>
  <c r="U56" i="18"/>
  <c r="AC56" i="18"/>
  <c r="R201" i="17"/>
  <c r="R64" i="17"/>
  <c r="R85" i="17"/>
  <c r="R65" i="17"/>
  <c r="L21" i="18"/>
  <c r="Q69" i="16"/>
  <c r="Q85" i="16"/>
  <c r="Q113" i="16"/>
  <c r="Q58" i="16"/>
  <c r="Q70" i="16"/>
  <c r="Q86" i="16"/>
  <c r="Q102" i="16"/>
  <c r="Q114" i="16"/>
  <c r="Q124" i="16"/>
  <c r="Q59" i="16"/>
  <c r="Q87" i="16"/>
  <c r="Q48" i="16"/>
  <c r="Q60" i="16"/>
  <c r="Q76" i="16"/>
  <c r="Q104" i="16"/>
  <c r="Q120" i="16"/>
  <c r="Q43" i="16"/>
  <c r="Q49" i="16"/>
  <c r="Q77" i="16"/>
  <c r="Q93" i="16"/>
  <c r="Q105" i="16"/>
  <c r="Q78" i="16"/>
  <c r="Q94" i="16"/>
  <c r="Q106" i="16"/>
  <c r="Q122" i="16"/>
  <c r="P71" i="16"/>
  <c r="E21" i="16" s="1"/>
  <c r="Q51" i="16"/>
  <c r="M45" i="18"/>
  <c r="M33" i="18"/>
  <c r="M21" i="18"/>
  <c r="M47" i="18"/>
  <c r="M43" i="18"/>
  <c r="M20" i="18"/>
  <c r="M17" i="18"/>
  <c r="AH47" i="18"/>
  <c r="V45" i="18"/>
  <c r="AH43" i="18"/>
  <c r="V33" i="18"/>
  <c r="AK20" i="18"/>
  <c r="Y47" i="18"/>
  <c r="AK45" i="18"/>
  <c r="Y43" i="18"/>
  <c r="AK33" i="18"/>
  <c r="AN20" i="18"/>
  <c r="AN47" i="18"/>
  <c r="P47" i="18"/>
  <c r="AB45" i="18"/>
  <c r="AN43" i="18"/>
  <c r="P43" i="18"/>
  <c r="AB33" i="18"/>
  <c r="AE47" i="18"/>
  <c r="S45" i="18"/>
  <c r="AE43" i="18"/>
  <c r="S33" i="18"/>
  <c r="AE21" i="18"/>
  <c r="V20" i="18"/>
  <c r="S17" i="18"/>
  <c r="AH21" i="18"/>
  <c r="AB21" i="18"/>
  <c r="V47" i="18"/>
  <c r="AH45" i="18"/>
  <c r="V43" i="18"/>
  <c r="AH33" i="18"/>
  <c r="Y20" i="18"/>
  <c r="V17" i="18"/>
  <c r="P17" i="18"/>
  <c r="AK47" i="18"/>
  <c r="Y45" i="18"/>
  <c r="AK43" i="18"/>
  <c r="Y33" i="18"/>
  <c r="AK21" i="18"/>
  <c r="AB20" i="18"/>
  <c r="Y17" i="18"/>
  <c r="AN17" i="18"/>
  <c r="AB47" i="18"/>
  <c r="AN45" i="18"/>
  <c r="P45" i="18"/>
  <c r="AB43" i="18"/>
  <c r="AN33" i="18"/>
  <c r="P33" i="18"/>
  <c r="AN21" i="18"/>
  <c r="AE20" i="18"/>
  <c r="AB17" i="18"/>
  <c r="P21" i="18"/>
  <c r="V21" i="18"/>
  <c r="AK17" i="18"/>
  <c r="Y21" i="18"/>
  <c r="S47" i="18"/>
  <c r="AE45" i="18"/>
  <c r="S43" i="18"/>
  <c r="AE33" i="18"/>
  <c r="AH20" i="18"/>
  <c r="AE17" i="18"/>
  <c r="S21" i="18"/>
  <c r="AH17" i="18"/>
  <c r="P20" i="18"/>
  <c r="S20" i="18"/>
  <c r="X47" i="18"/>
  <c r="AP19" i="18"/>
  <c r="AM21" i="18"/>
  <c r="Z20" i="18"/>
  <c r="W17" i="18"/>
  <c r="T19" i="18"/>
  <c r="AG20" i="18"/>
  <c r="W20" i="18"/>
  <c r="AJ20" i="18"/>
  <c r="AC17" i="18"/>
  <c r="Q21" i="18"/>
  <c r="Z21" i="18"/>
  <c r="AM20" i="18"/>
  <c r="AJ17" i="18"/>
  <c r="AF17" i="18"/>
  <c r="AD21" i="18"/>
  <c r="R17" i="18"/>
  <c r="AL20" i="18"/>
  <c r="AC19" i="18"/>
  <c r="W21" i="18"/>
  <c r="T18" i="18"/>
  <c r="Q20" i="18"/>
  <c r="AO17" i="18"/>
  <c r="AC21" i="18"/>
  <c r="R78" i="17"/>
  <c r="R62" i="17"/>
  <c r="R154" i="17"/>
  <c r="R200" i="17"/>
  <c r="R216" i="17"/>
  <c r="R17" i="17"/>
  <c r="R33" i="17"/>
  <c r="R44" i="17"/>
  <c r="R52" i="17"/>
  <c r="R136" i="17"/>
  <c r="R144" i="17"/>
  <c r="R190" i="17"/>
  <c r="R209" i="17"/>
  <c r="R217" i="17"/>
  <c r="R228" i="17"/>
  <c r="R236" i="17"/>
  <c r="R18" i="17"/>
  <c r="O19" i="18" s="1"/>
  <c r="R26" i="17"/>
  <c r="R34" i="17"/>
  <c r="R53" i="17"/>
  <c r="R72" i="17"/>
  <c r="R118" i="17"/>
  <c r="R164" i="17"/>
  <c r="R172" i="17"/>
  <c r="R202" i="17"/>
  <c r="R124" i="17"/>
  <c r="R51" i="17"/>
  <c r="R46" i="17"/>
  <c r="R229" i="17"/>
  <c r="R20" i="17"/>
  <c r="R213" i="17"/>
  <c r="R232" i="17"/>
  <c r="R240" i="17"/>
  <c r="R50" i="17"/>
  <c r="R58" i="17"/>
  <c r="R207" i="17"/>
  <c r="R177" i="17"/>
  <c r="R183" i="17"/>
  <c r="R143" i="17"/>
  <c r="R135" i="17"/>
  <c r="R108" i="17"/>
  <c r="R116" i="17"/>
  <c r="R97" i="17"/>
  <c r="R71" i="17"/>
  <c r="R80" i="17"/>
  <c r="R45" i="17"/>
  <c r="R54" i="17"/>
  <c r="R239" i="17"/>
  <c r="R231" i="17"/>
  <c r="R218" i="17"/>
  <c r="R210" i="17"/>
  <c r="R212" i="17"/>
  <c r="R191" i="17"/>
  <c r="R196" i="17"/>
  <c r="R184" i="17"/>
  <c r="R169" i="17"/>
  <c r="R166" i="17"/>
  <c r="R133" i="17"/>
  <c r="R141" i="17"/>
  <c r="R110" i="17"/>
  <c r="R126" i="17"/>
  <c r="R109" i="17"/>
  <c r="R99" i="17"/>
  <c r="R89" i="17"/>
  <c r="R96" i="17"/>
  <c r="R91" i="17"/>
  <c r="R66" i="17"/>
  <c r="R74" i="17"/>
  <c r="R43" i="17"/>
  <c r="R24" i="17"/>
  <c r="R32" i="17"/>
  <c r="E43" i="18"/>
  <c r="AO43" i="18" s="1"/>
  <c r="E45" i="18"/>
  <c r="O45" i="18" s="1"/>
  <c r="E46" i="18"/>
  <c r="AG46" i="18" s="1"/>
  <c r="O71" i="16"/>
  <c r="E47" i="18"/>
  <c r="O47" i="18" s="1"/>
  <c r="E20" i="18"/>
  <c r="AO20" i="18" s="1"/>
  <c r="E21" i="18"/>
  <c r="O21" i="18" s="1"/>
  <c r="E33" i="18"/>
  <c r="AL33" i="18" s="1"/>
  <c r="E17" i="18"/>
  <c r="AM17" i="18" s="1"/>
  <c r="G71" i="16"/>
  <c r="K31" i="18"/>
  <c r="L31" i="18" s="1"/>
  <c r="K34" i="18"/>
  <c r="L34" i="18" s="1"/>
  <c r="K44" i="18"/>
  <c r="R16" i="17"/>
  <c r="R70" i="17"/>
  <c r="R162" i="17"/>
  <c r="K47" i="18"/>
  <c r="L47" i="18" s="1"/>
  <c r="G44" i="18"/>
  <c r="K32" i="18"/>
  <c r="L32" i="18" s="1"/>
  <c r="P98" i="16"/>
  <c r="O98" i="16" s="1"/>
  <c r="D24" i="16" s="1"/>
  <c r="R23" i="17"/>
  <c r="R28" i="17"/>
  <c r="K18" i="18"/>
  <c r="L18" i="18" s="1"/>
  <c r="K20" i="18"/>
  <c r="L20" i="18" s="1"/>
  <c r="G33" i="18"/>
  <c r="L33" i="18" s="1"/>
  <c r="P125" i="16"/>
  <c r="O125" i="16" s="1"/>
  <c r="D27" i="16" s="1"/>
  <c r="G45" i="18"/>
  <c r="L45" i="18" s="1"/>
  <c r="R87" i="17"/>
  <c r="R90" i="17"/>
  <c r="R121" i="17"/>
  <c r="R160" i="17"/>
  <c r="R163" i="17"/>
  <c r="R181" i="17"/>
  <c r="R187" i="17"/>
  <c r="P80" i="16"/>
  <c r="O80" i="16" s="1"/>
  <c r="D21" i="16" s="1"/>
  <c r="P89" i="16"/>
  <c r="O89" i="16" s="1"/>
  <c r="D23" i="16" s="1"/>
  <c r="R75" i="17"/>
  <c r="R114" i="17"/>
  <c r="R117" i="17"/>
  <c r="R123" i="17"/>
  <c r="R148" i="17"/>
  <c r="R49" i="17"/>
  <c r="R77" i="17"/>
  <c r="R150" i="17"/>
  <c r="R189" i="17"/>
  <c r="R25" i="17"/>
  <c r="P107" i="16"/>
  <c r="O107" i="16" s="1"/>
  <c r="D25" i="16" s="1"/>
  <c r="R95" i="17"/>
  <c r="R98" i="17"/>
  <c r="R104" i="17"/>
  <c r="R132" i="17"/>
  <c r="R168" i="17"/>
  <c r="R171" i="17"/>
  <c r="R180" i="17"/>
  <c r="R235" i="17"/>
  <c r="R86" i="17"/>
  <c r="R122" i="17"/>
  <c r="R125" i="17"/>
  <c r="R134" i="17"/>
  <c r="R159" i="17"/>
  <c r="R203" i="17"/>
  <c r="R226" i="17"/>
  <c r="R76" i="17"/>
  <c r="R79" i="17"/>
  <c r="R88" i="17"/>
  <c r="R113" i="17"/>
  <c r="R149" i="17"/>
  <c r="R155" i="17"/>
  <c r="R161" i="17"/>
  <c r="R182" i="17"/>
  <c r="R188" i="17"/>
  <c r="R30" i="17"/>
  <c r="R63" i="17"/>
  <c r="R115" i="17"/>
  <c r="R206" i="17"/>
  <c r="R225" i="17"/>
  <c r="R241" i="17"/>
  <c r="E31" i="18"/>
  <c r="Q31" i="18" s="1"/>
  <c r="E19" i="18"/>
  <c r="AA19" i="18" s="1"/>
  <c r="E44" i="18"/>
  <c r="T44" i="18" s="1"/>
  <c r="R215" i="17"/>
  <c r="R234" i="17"/>
  <c r="R208" i="17"/>
  <c r="R227" i="17"/>
  <c r="E30" i="18"/>
  <c r="O30" i="18" s="1"/>
  <c r="D30" i="18"/>
  <c r="S30" i="18" s="1"/>
  <c r="R214" i="17"/>
  <c r="R233" i="17"/>
  <c r="E18" i="18"/>
  <c r="AJ18" i="18" s="1"/>
  <c r="D18" i="18"/>
  <c r="AH18" i="18" s="1"/>
  <c r="R242" i="17"/>
  <c r="E32" i="18"/>
  <c r="AF32" i="18" s="1"/>
  <c r="E34" i="18"/>
  <c r="AM34" i="18" s="1"/>
  <c r="D34" i="18"/>
  <c r="M34" i="18" s="1"/>
  <c r="D46" i="18"/>
  <c r="M46" i="18" s="1"/>
  <c r="D32" i="18"/>
  <c r="S32" i="18" s="1"/>
  <c r="D44" i="18"/>
  <c r="S44" i="18" s="1"/>
  <c r="D19" i="18"/>
  <c r="M19" i="18" s="1"/>
  <c r="D31" i="18"/>
  <c r="AK31" i="18" s="1"/>
  <c r="Q19" i="18" l="1"/>
  <c r="AP20" i="18"/>
  <c r="AI20" i="18"/>
  <c r="AF20" i="18"/>
  <c r="U19" i="18"/>
  <c r="AI47" i="18"/>
  <c r="R19" i="18"/>
  <c r="AE110" i="18"/>
  <c r="P110" i="18"/>
  <c r="AG21" i="18"/>
  <c r="X18" i="18"/>
  <c r="AA18" i="18"/>
  <c r="U20" i="18"/>
  <c r="X19" i="18"/>
  <c r="AI21" i="18"/>
  <c r="AA20" i="18"/>
  <c r="AA21" i="18"/>
  <c r="T21" i="18"/>
  <c r="Q18" i="18"/>
  <c r="R21" i="18"/>
  <c r="AO19" i="18"/>
  <c r="AE135" i="18"/>
  <c r="V135" i="18"/>
  <c r="AK135" i="18"/>
  <c r="M135" i="18"/>
  <c r="AB135" i="18"/>
  <c r="AH135" i="18"/>
  <c r="S135" i="18"/>
  <c r="Y135" i="18"/>
  <c r="AN135" i="18"/>
  <c r="P135" i="18"/>
  <c r="AE122" i="18"/>
  <c r="V122" i="18"/>
  <c r="AH122" i="18"/>
  <c r="AK122" i="18"/>
  <c r="M122" i="18"/>
  <c r="AB122" i="18"/>
  <c r="S122" i="18"/>
  <c r="Y122" i="18"/>
  <c r="AN122" i="18"/>
  <c r="P122" i="18"/>
  <c r="AN123" i="18"/>
  <c r="P123" i="18"/>
  <c r="AE123" i="18"/>
  <c r="S123" i="18"/>
  <c r="V123" i="18"/>
  <c r="AK123" i="18"/>
  <c r="M123" i="18"/>
  <c r="AB123" i="18"/>
  <c r="AH123" i="18"/>
  <c r="Y123" i="18"/>
  <c r="V109" i="18"/>
  <c r="AK109" i="18"/>
  <c r="M109" i="18"/>
  <c r="AB109" i="18"/>
  <c r="AN109" i="18"/>
  <c r="P109" i="18"/>
  <c r="AE109" i="18"/>
  <c r="S109" i="18"/>
  <c r="AH109" i="18"/>
  <c r="Y109" i="18"/>
  <c r="AK108" i="18"/>
  <c r="M108" i="18"/>
  <c r="AB108" i="18"/>
  <c r="S108" i="18"/>
  <c r="AE108" i="18"/>
  <c r="V108" i="18"/>
  <c r="AH108" i="18"/>
  <c r="Y108" i="18"/>
  <c r="AN108" i="18"/>
  <c r="P108" i="18"/>
  <c r="AH99" i="18"/>
  <c r="Y99" i="18"/>
  <c r="AN99" i="18"/>
  <c r="P99" i="18"/>
  <c r="AE99" i="18"/>
  <c r="V99" i="18"/>
  <c r="S99" i="18"/>
  <c r="AK99" i="18"/>
  <c r="M99" i="18"/>
  <c r="AB99" i="18"/>
  <c r="Y98" i="18"/>
  <c r="AN98" i="18"/>
  <c r="P98" i="18"/>
  <c r="AE98" i="18"/>
  <c r="V98" i="18"/>
  <c r="AK98" i="18"/>
  <c r="M98" i="18"/>
  <c r="AH98" i="18"/>
  <c r="AB98" i="18"/>
  <c r="S98" i="18"/>
  <c r="AE96" i="18"/>
  <c r="V96" i="18"/>
  <c r="AK96" i="18"/>
  <c r="M96" i="18"/>
  <c r="AB96" i="18"/>
  <c r="S96" i="18"/>
  <c r="AN96" i="18"/>
  <c r="P96" i="18"/>
  <c r="AH96" i="18"/>
  <c r="Y96" i="18"/>
  <c r="AN97" i="18"/>
  <c r="P97" i="18"/>
  <c r="AE97" i="18"/>
  <c r="V97" i="18"/>
  <c r="AK97" i="18"/>
  <c r="M97" i="18"/>
  <c r="AB97" i="18"/>
  <c r="Y97" i="18"/>
  <c r="S97" i="18"/>
  <c r="AH97" i="18"/>
  <c r="Y85" i="18"/>
  <c r="AN85" i="18"/>
  <c r="P85" i="18"/>
  <c r="AE85" i="18"/>
  <c r="AH85" i="18"/>
  <c r="V85" i="18"/>
  <c r="AK85" i="18"/>
  <c r="M85" i="18"/>
  <c r="AB85" i="18"/>
  <c r="S85" i="18"/>
  <c r="V82" i="18"/>
  <c r="AK82" i="18"/>
  <c r="M82" i="18"/>
  <c r="AB82" i="18"/>
  <c r="AE82" i="18"/>
  <c r="S82" i="18"/>
  <c r="AH82" i="18"/>
  <c r="Y82" i="18"/>
  <c r="AN82" i="18"/>
  <c r="P82" i="18"/>
  <c r="AN84" i="18"/>
  <c r="P84" i="18"/>
  <c r="AE84" i="18"/>
  <c r="V84" i="18"/>
  <c r="Y84" i="18"/>
  <c r="AK84" i="18"/>
  <c r="M84" i="18"/>
  <c r="AB84" i="18"/>
  <c r="S84" i="18"/>
  <c r="AH84" i="18"/>
  <c r="AN71" i="18"/>
  <c r="P71" i="18"/>
  <c r="AE71" i="18"/>
  <c r="V71" i="18"/>
  <c r="Y71" i="18"/>
  <c r="AK71" i="18"/>
  <c r="M71" i="18"/>
  <c r="S71" i="18"/>
  <c r="AB71" i="18"/>
  <c r="AH71" i="18"/>
  <c r="V69" i="18"/>
  <c r="Y69" i="18"/>
  <c r="AK69" i="18"/>
  <c r="M69" i="18"/>
  <c r="AB69" i="18"/>
  <c r="AE69" i="18"/>
  <c r="S69" i="18"/>
  <c r="AH69" i="18"/>
  <c r="AN69" i="18"/>
  <c r="P69" i="18"/>
  <c r="Y60" i="18"/>
  <c r="AN60" i="18"/>
  <c r="P60" i="18"/>
  <c r="AE60" i="18"/>
  <c r="V60" i="18"/>
  <c r="AK60" i="18"/>
  <c r="M60" i="18"/>
  <c r="AB60" i="18"/>
  <c r="S60" i="18"/>
  <c r="AH60" i="18"/>
  <c r="V57" i="18"/>
  <c r="AK57" i="18"/>
  <c r="M57" i="18"/>
  <c r="AE57" i="18"/>
  <c r="AB57" i="18"/>
  <c r="S57" i="18"/>
  <c r="AH57" i="18"/>
  <c r="Y57" i="18"/>
  <c r="AN57" i="18"/>
  <c r="P57" i="18"/>
  <c r="Y59" i="18"/>
  <c r="AN59" i="18"/>
  <c r="P59" i="18"/>
  <c r="AE59" i="18"/>
  <c r="V59" i="18"/>
  <c r="AK59" i="18"/>
  <c r="M59" i="18"/>
  <c r="AB59" i="18"/>
  <c r="S59" i="18"/>
  <c r="AH59" i="18"/>
  <c r="AN58" i="18"/>
  <c r="P58" i="18"/>
  <c r="AE58" i="18"/>
  <c r="V58" i="18"/>
  <c r="AK58" i="18"/>
  <c r="M58" i="18"/>
  <c r="AB58" i="18"/>
  <c r="S58" i="18"/>
  <c r="AH58" i="18"/>
  <c r="Y58" i="18"/>
  <c r="U44" i="18"/>
  <c r="AL44" i="18"/>
  <c r="AM44" i="18"/>
  <c r="Z45" i="18"/>
  <c r="AK18" i="18"/>
  <c r="N44" i="18"/>
  <c r="N18" i="18"/>
  <c r="AL45" i="18"/>
  <c r="AH19" i="18"/>
  <c r="R46" i="18"/>
  <c r="AG17" i="18"/>
  <c r="AG45" i="18"/>
  <c r="AF43" i="18"/>
  <c r="V18" i="18"/>
  <c r="AE18" i="18"/>
  <c r="AE19" i="18"/>
  <c r="AG18" i="18"/>
  <c r="W18" i="18"/>
  <c r="AL18" i="18"/>
  <c r="S19" i="18"/>
  <c r="AB18" i="18"/>
  <c r="N21" i="18"/>
  <c r="U32" i="18"/>
  <c r="U18" i="18"/>
  <c r="Z17" i="18"/>
  <c r="AA17" i="18"/>
  <c r="W43" i="18"/>
  <c r="X17" i="18"/>
  <c r="AB19" i="18"/>
  <c r="O18" i="18"/>
  <c r="AL19" i="18"/>
  <c r="AF19" i="18"/>
  <c r="AG19" i="18"/>
  <c r="X21" i="18"/>
  <c r="AL32" i="18"/>
  <c r="Z18" i="18"/>
  <c r="U21" i="18"/>
  <c r="AP18" i="18"/>
  <c r="AI18" i="18"/>
  <c r="AC20" i="18"/>
  <c r="AD20" i="18"/>
  <c r="T17" i="18"/>
  <c r="AL17" i="18"/>
  <c r="P18" i="18"/>
  <c r="V19" i="18"/>
  <c r="P44" i="18"/>
  <c r="M18" i="18"/>
  <c r="O20" i="18"/>
  <c r="AN18" i="18"/>
  <c r="S18" i="18"/>
  <c r="AC44" i="18"/>
  <c r="AC46" i="18"/>
  <c r="U45" i="18"/>
  <c r="O17" i="18"/>
  <c r="T20" i="18"/>
  <c r="AJ19" i="18"/>
  <c r="AI17" i="18"/>
  <c r="U17" i="18"/>
  <c r="Z19" i="18"/>
  <c r="X33" i="18"/>
  <c r="AI19" i="18"/>
  <c r="W19" i="18"/>
  <c r="AO21" i="18"/>
  <c r="AM18" i="18"/>
  <c r="AL21" i="18"/>
  <c r="AF18" i="18"/>
  <c r="AF21" i="18"/>
  <c r="AP17" i="18"/>
  <c r="P19" i="18"/>
  <c r="AK19" i="18"/>
  <c r="N20" i="18"/>
  <c r="N17" i="18"/>
  <c r="AN19" i="18"/>
  <c r="AC18" i="18"/>
  <c r="R18" i="18"/>
  <c r="AO18" i="18"/>
  <c r="Q17" i="18"/>
  <c r="AD17" i="18"/>
  <c r="X20" i="18"/>
  <c r="R20" i="18"/>
  <c r="AD18" i="18"/>
  <c r="AD19" i="18"/>
  <c r="AD44" i="18"/>
  <c r="AM19" i="18"/>
  <c r="AG33" i="18"/>
  <c r="AF44" i="18"/>
  <c r="AP21" i="18"/>
  <c r="AJ21" i="18"/>
  <c r="Y19" i="18"/>
  <c r="Y18" i="18"/>
  <c r="AA43" i="18"/>
  <c r="AO46" i="18"/>
  <c r="X45" i="18"/>
  <c r="AI45" i="18"/>
  <c r="AD46" i="18"/>
  <c r="AA44" i="18"/>
  <c r="AO47" i="18"/>
  <c r="AJ44" i="18"/>
  <c r="S46" i="18"/>
  <c r="Y44" i="18"/>
  <c r="P46" i="18"/>
  <c r="N46" i="18"/>
  <c r="AK46" i="18"/>
  <c r="AI43" i="18"/>
  <c r="AA47" i="18"/>
  <c r="AF45" i="18"/>
  <c r="Q45" i="18"/>
  <c r="R45" i="18"/>
  <c r="U46" i="18"/>
  <c r="X43" i="18"/>
  <c r="AL46" i="18"/>
  <c r="AI44" i="18"/>
  <c r="AD45" i="18"/>
  <c r="AH46" i="18"/>
  <c r="V46" i="18"/>
  <c r="AE46" i="18"/>
  <c r="AN46" i="18"/>
  <c r="N43" i="18"/>
  <c r="Z46" i="18"/>
  <c r="AO45" i="18"/>
  <c r="AP45" i="18"/>
  <c r="AM43" i="18"/>
  <c r="W47" i="18"/>
  <c r="R44" i="18"/>
  <c r="AF47" i="18"/>
  <c r="AC45" i="18"/>
  <c r="X46" i="18"/>
  <c r="AN44" i="18"/>
  <c r="W45" i="18"/>
  <c r="T43" i="18"/>
  <c r="AP46" i="18"/>
  <c r="T46" i="18"/>
  <c r="Q44" i="18"/>
  <c r="AM47" i="18"/>
  <c r="Z44" i="18"/>
  <c r="W46" i="18"/>
  <c r="R43" i="18"/>
  <c r="AF46" i="18"/>
  <c r="AK44" i="18"/>
  <c r="O46" i="18"/>
  <c r="L44" i="18"/>
  <c r="AA46" i="18"/>
  <c r="AM45" i="18"/>
  <c r="AJ43" i="18"/>
  <c r="T47" i="18"/>
  <c r="U43" i="18"/>
  <c r="AI46" i="18"/>
  <c r="AD43" i="18"/>
  <c r="AJ46" i="18"/>
  <c r="AG44" i="18"/>
  <c r="AP44" i="18"/>
  <c r="Q43" i="18"/>
  <c r="AM46" i="18"/>
  <c r="Z43" i="18"/>
  <c r="R47" i="18"/>
  <c r="AB46" i="18"/>
  <c r="O44" i="18"/>
  <c r="O43" i="18"/>
  <c r="N45" i="18"/>
  <c r="Q46" i="18"/>
  <c r="AJ47" i="18"/>
  <c r="AC43" i="18"/>
  <c r="U47" i="18"/>
  <c r="AL43" i="18"/>
  <c r="AD47" i="18"/>
  <c r="AO44" i="18"/>
  <c r="T45" i="18"/>
  <c r="AG43" i="18"/>
  <c r="Q47" i="18"/>
  <c r="AP43" i="18"/>
  <c r="Z47" i="18"/>
  <c r="Y46" i="18"/>
  <c r="V44" i="18"/>
  <c r="AE44" i="18"/>
  <c r="AB44" i="18"/>
  <c r="M44" i="18"/>
  <c r="W44" i="18"/>
  <c r="AC47" i="18"/>
  <c r="X44" i="18"/>
  <c r="AL47" i="18"/>
  <c r="AA45" i="18"/>
  <c r="AJ45" i="18"/>
  <c r="AG47" i="18"/>
  <c r="AP47" i="18"/>
  <c r="AH44" i="18"/>
  <c r="N47" i="18"/>
  <c r="AG30" i="18"/>
  <c r="Q34" i="18"/>
  <c r="X31" i="18"/>
  <c r="AC31" i="18"/>
  <c r="T30" i="18"/>
  <c r="R33" i="18"/>
  <c r="U30" i="18"/>
  <c r="AI33" i="18"/>
  <c r="AL34" i="18"/>
  <c r="AG31" i="18"/>
  <c r="AF30" i="18"/>
  <c r="X34" i="18"/>
  <c r="AH32" i="18"/>
  <c r="AE32" i="18"/>
  <c r="AN32" i="18"/>
  <c r="P30" i="18"/>
  <c r="M32" i="18"/>
  <c r="AP30" i="18"/>
  <c r="Z34" i="18"/>
  <c r="AO30" i="18"/>
  <c r="AG34" i="18"/>
  <c r="T31" i="18"/>
  <c r="AP34" i="18"/>
  <c r="Z32" i="18"/>
  <c r="W32" i="18"/>
  <c r="Z33" i="18"/>
  <c r="AC30" i="18"/>
  <c r="U34" i="18"/>
  <c r="AO31" i="18"/>
  <c r="R31" i="18"/>
  <c r="AF34" i="18"/>
  <c r="AH30" i="18"/>
  <c r="AK30" i="18"/>
  <c r="AE34" i="18"/>
  <c r="AN30" i="18"/>
  <c r="O33" i="18"/>
  <c r="M31" i="18"/>
  <c r="N31" i="18"/>
  <c r="O34" i="18"/>
  <c r="AA31" i="18"/>
  <c r="AO34" i="18"/>
  <c r="AJ31" i="18"/>
  <c r="AM32" i="18"/>
  <c r="AP33" i="18"/>
  <c r="W31" i="18"/>
  <c r="AC34" i="18"/>
  <c r="AD30" i="18"/>
  <c r="AA32" i="18"/>
  <c r="Z31" i="18"/>
  <c r="Y30" i="18"/>
  <c r="AB31" i="18"/>
  <c r="S34" i="18"/>
  <c r="AB34" i="18"/>
  <c r="AE31" i="18"/>
  <c r="AH31" i="18"/>
  <c r="O32" i="18"/>
  <c r="AI31" i="18"/>
  <c r="AD32" i="18"/>
  <c r="Q33" i="18"/>
  <c r="AJ30" i="18"/>
  <c r="T34" i="18"/>
  <c r="AM31" i="18"/>
  <c r="AF31" i="18"/>
  <c r="AI32" i="18"/>
  <c r="AP31" i="18"/>
  <c r="S31" i="18"/>
  <c r="V32" i="18"/>
  <c r="AB30" i="18"/>
  <c r="Y32" i="18"/>
  <c r="AB32" i="18"/>
  <c r="N30" i="18"/>
  <c r="AD31" i="18"/>
  <c r="AJ34" i="18"/>
  <c r="Q32" i="18"/>
  <c r="R32" i="18"/>
  <c r="U33" i="18"/>
  <c r="T32" i="18"/>
  <c r="AK32" i="18"/>
  <c r="V34" i="18"/>
  <c r="N34" i="18"/>
  <c r="N33" i="18"/>
  <c r="AA30" i="18"/>
  <c r="AO33" i="18"/>
  <c r="AL31" i="18"/>
  <c r="AG32" i="18"/>
  <c r="AP32" i="18"/>
  <c r="W30" i="18"/>
  <c r="AC33" i="18"/>
  <c r="AJ32" i="18"/>
  <c r="AK34" i="18"/>
  <c r="AE30" i="18"/>
  <c r="P34" i="18"/>
  <c r="M30" i="18"/>
  <c r="AC32" i="18"/>
  <c r="R30" i="18"/>
  <c r="AF33" i="18"/>
  <c r="AI30" i="18"/>
  <c r="AA34" i="18"/>
  <c r="X32" i="18"/>
  <c r="AO32" i="18"/>
  <c r="AJ33" i="18"/>
  <c r="AM30" i="18"/>
  <c r="W34" i="18"/>
  <c r="AD33" i="18"/>
  <c r="Y34" i="18"/>
  <c r="V30" i="18"/>
  <c r="AH34" i="18"/>
  <c r="V31" i="18"/>
  <c r="Y31" i="18"/>
  <c r="AN34" i="18"/>
  <c r="N32" i="18"/>
  <c r="O31" i="18"/>
  <c r="W33" i="18"/>
  <c r="T33" i="18"/>
  <c r="Q30" i="18"/>
  <c r="AM33" i="18"/>
  <c r="Z30" i="18"/>
  <c r="R34" i="18"/>
  <c r="AL30" i="18"/>
  <c r="U31" i="18"/>
  <c r="AI34" i="18"/>
  <c r="AA33" i="18"/>
  <c r="AD34" i="18"/>
  <c r="X30" i="18"/>
  <c r="P31" i="18"/>
  <c r="AN31" i="18"/>
  <c r="P32" i="18"/>
  <c r="N19" i="18"/>
  <c r="D22" i="16"/>
  <c r="E27" i="16"/>
  <c r="G125" i="16"/>
  <c r="C27" i="16" s="1"/>
  <c r="F27" i="16" s="1"/>
  <c r="B134" i="18" s="1"/>
  <c r="E25" i="16"/>
  <c r="G107" i="16"/>
  <c r="C25" i="16" s="1"/>
  <c r="F25" i="16" s="1"/>
  <c r="B108" i="18" s="1"/>
  <c r="E24" i="16"/>
  <c r="G98" i="16"/>
  <c r="C24" i="16" s="1"/>
  <c r="F24" i="16" s="1"/>
  <c r="B95" i="18" s="1"/>
  <c r="E23" i="16"/>
  <c r="G89" i="16"/>
  <c r="C23" i="16" s="1"/>
  <c r="F23" i="16" s="1"/>
  <c r="B82" i="18" s="1"/>
  <c r="E22" i="16"/>
  <c r="G80" i="16"/>
  <c r="G30" i="18"/>
  <c r="L30" i="18" s="1"/>
  <c r="P53" i="16"/>
  <c r="O53" i="16" s="1"/>
  <c r="D19" i="16" s="1"/>
  <c r="K19" i="18"/>
  <c r="L19" i="18" s="1"/>
  <c r="K43" i="18"/>
  <c r="L43" i="18" s="1"/>
  <c r="P116" i="16"/>
  <c r="O116" i="16" s="1"/>
  <c r="D26" i="16" s="1"/>
  <c r="G17" i="18"/>
  <c r="L17" i="18" s="1"/>
  <c r="P44" i="16"/>
  <c r="P62" i="16"/>
  <c r="O62" i="16" s="1"/>
  <c r="D20" i="16" s="1"/>
  <c r="C22" i="16" l="1"/>
  <c r="F22" i="16" s="1"/>
  <c r="B69" i="18" s="1"/>
  <c r="C21" i="16"/>
  <c r="F21" i="16" s="1"/>
  <c r="B56" i="18" s="1"/>
  <c r="E18" i="16"/>
  <c r="G44" i="16"/>
  <c r="C18" i="16" s="1"/>
  <c r="O44" i="16"/>
  <c r="D18" i="16" s="1"/>
  <c r="E26" i="16"/>
  <c r="G116" i="16"/>
  <c r="C26" i="16" s="1"/>
  <c r="F26" i="16" s="1"/>
  <c r="B121" i="18" s="1"/>
  <c r="E20" i="16"/>
  <c r="G62" i="16"/>
  <c r="C20" i="16" s="1"/>
  <c r="E19" i="16"/>
  <c r="G53" i="16"/>
  <c r="C19" i="16" s="1"/>
  <c r="F18" i="16" l="1"/>
  <c r="B17" i="18" s="1"/>
  <c r="F19" i="16"/>
  <c r="B30" i="18" s="1"/>
  <c r="F20" i="16"/>
  <c r="B43" i="18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benjamin.zerr\Documents\Meine Datenquellen\selnt69 Selzach_Cubes WarenAnLager.odc" keepAlive="1" name="selnt69 Selzach_Cubes WarenAnLager" type="5" refreshedVersion="6" background="1">
    <dbPr connection="Provider=MSOLAP.7;Integrated Security=SSPI;Persist Security Info=True;Initial Catalog=Selzach_Cubes;Data Source=selnt69;MDX Compatibility=1;Safety Options=2;MDX Missing Member Mode=Error;Update Isolation Level=2" command="WarenAnLager" commandType="1"/>
    <olapPr sendLocale="1" rowDrillCount="1000"/>
  </connection>
  <connection id="2" xr16:uid="{00000000-0015-0000-FFFF-FFFF01000000}" odcFile="C:\Users\saevm\Documents\Meine Datenquellen\selnt69 Selzach_Cubes.odc" keepAlive="1" name="selnt69 Selzach_Cubes2" type="5" refreshedVersion="4" background="1">
    <dbPr connection="Provider=MSOLAP.4;Integrated Security=SSPI;Persist Security Info=True;Initial Catalog=Selzach_Cubes;Data Source=selnt69;MDX Compatibility=1;Safety Options=2;MDX Missing Member Mode=Error" command="Shipped" commandType="1"/>
    <olapPr sendLocale="1" rowDrillCount="1000"/>
  </connection>
</connections>
</file>

<file path=xl/sharedStrings.xml><?xml version="1.0" encoding="utf-8"?>
<sst xmlns="http://schemas.openxmlformats.org/spreadsheetml/2006/main" count="1432" uniqueCount="173">
  <si>
    <t>Plant</t>
  </si>
  <si>
    <t>Freiburg</t>
  </si>
  <si>
    <t>Kiel</t>
  </si>
  <si>
    <t>Selzach</t>
  </si>
  <si>
    <t>Sets</t>
  </si>
  <si>
    <t>Repl</t>
  </si>
  <si>
    <t>Type</t>
  </si>
  <si>
    <t>Zeilenbeschriftungen</t>
  </si>
  <si>
    <t>Gesamtergebnis</t>
  </si>
  <si>
    <t>Summe von Jan 17</t>
  </si>
  <si>
    <t>Summe von Feb 17</t>
  </si>
  <si>
    <t>Summe von Mrz 17</t>
  </si>
  <si>
    <t>Summe von Apr 17</t>
  </si>
  <si>
    <t>Summe von Mai 17</t>
  </si>
  <si>
    <t>Summe von Jun 17</t>
  </si>
  <si>
    <t>Summe von Jul 17</t>
  </si>
  <si>
    <t>Summe von Aug 17</t>
  </si>
  <si>
    <t>Summe von Sep 17</t>
  </si>
  <si>
    <t>Summe von Okt 17</t>
  </si>
  <si>
    <t>Summe von Nov 17</t>
  </si>
  <si>
    <t>Summe von Dez 17</t>
  </si>
  <si>
    <t>CMF</t>
  </si>
  <si>
    <t>T&amp;E</t>
  </si>
  <si>
    <t>Shipments Budget '18</t>
  </si>
  <si>
    <t>Supply Plan '18</t>
  </si>
  <si>
    <t>in k USD</t>
  </si>
  <si>
    <t>Financial Plan '18 (FG Output)</t>
  </si>
  <si>
    <t>Core Competence Evaluation Tool (CCET)</t>
  </si>
  <si>
    <t>Approach</t>
  </si>
  <si>
    <t>1) Competence Parameter Definition</t>
  </si>
  <si>
    <t>Description</t>
  </si>
  <si>
    <t>Comment</t>
  </si>
  <si>
    <t>Level</t>
  </si>
  <si>
    <t>5+X - CNC - Milling - High</t>
  </si>
  <si>
    <t>Engineer - High</t>
  </si>
  <si>
    <t>5</t>
  </si>
  <si>
    <t>5+X - CNC - Milling - Mid</t>
  </si>
  <si>
    <t>Engineer - Mid</t>
  </si>
  <si>
    <t>4 - 5</t>
  </si>
  <si>
    <t>Assembly - Basic</t>
  </si>
  <si>
    <t>5+X - CNC - Milling - Low</t>
  </si>
  <si>
    <t>Engineer - Low</t>
  </si>
  <si>
    <t>4</t>
  </si>
  <si>
    <t>Assembly - Complex</t>
  </si>
  <si>
    <t>3+X - CNC - Milling - High</t>
  </si>
  <si>
    <t>Technician - High</t>
  </si>
  <si>
    <t>3 - 4</t>
  </si>
  <si>
    <t>Assembly - Medium</t>
  </si>
  <si>
    <t>3+X - CNC - Milling - Mid</t>
  </si>
  <si>
    <t>Technician - Mid</t>
  </si>
  <si>
    <t>3</t>
  </si>
  <si>
    <t>Drilling - Big Dimensions</t>
  </si>
  <si>
    <t>3+X - CNC - Milling - Low</t>
  </si>
  <si>
    <t>Technician - Low</t>
  </si>
  <si>
    <t>2 - 3</t>
  </si>
  <si>
    <t>Drilling - Mid Dimensions</t>
  </si>
  <si>
    <t>CNC - Turning - High</t>
  </si>
  <si>
    <t>Specialist - High</t>
  </si>
  <si>
    <t>High Training Level &amp; Skills</t>
  </si>
  <si>
    <t>Drilling - Small Dimensions</t>
  </si>
  <si>
    <t>CNC - Turning - Mid</t>
  </si>
  <si>
    <t>Specialist - Mid</t>
  </si>
  <si>
    <t>Mid Training Level &amp; Skills</t>
  </si>
  <si>
    <t>Grinding - Fine</t>
  </si>
  <si>
    <t>CNC - Turning - Low</t>
  </si>
  <si>
    <t>Specialist - Low</t>
  </si>
  <si>
    <t>Low Training Level &amp; Skills</t>
  </si>
  <si>
    <t>2</t>
  </si>
  <si>
    <t>Grinding - Rough</t>
  </si>
  <si>
    <t>Workplace</t>
  </si>
  <si>
    <t>Worker - High</t>
  </si>
  <si>
    <t>Milling - Big Dimensions</t>
  </si>
  <si>
    <t>Other</t>
  </si>
  <si>
    <t>Worker - Mid</t>
  </si>
  <si>
    <t>Milling - Mid Dimensions</t>
  </si>
  <si>
    <t>Worker - Low</t>
  </si>
  <si>
    <t>1 - 2</t>
  </si>
  <si>
    <t>Milling - Small Dimensions</t>
  </si>
  <si>
    <t>Packaging - Basic</t>
  </si>
  <si>
    <t>Packaging - Complex</t>
  </si>
  <si>
    <t>Packaging - Medium</t>
  </si>
  <si>
    <t>Polishing - Fine</t>
  </si>
  <si>
    <t>Polishing - Rough</t>
  </si>
  <si>
    <t>Turning - Big Dimensions</t>
  </si>
  <si>
    <t>Turning - Mid Dimensions</t>
  </si>
  <si>
    <t>Turning - Small Dimensions</t>
  </si>
  <si>
    <t>2) Competence Demand Evaluation</t>
  </si>
  <si>
    <t>Core Competence =</t>
  </si>
  <si>
    <t xml:space="preserve">     Process/Product Complexity x Competence Level</t>
  </si>
  <si>
    <t>Process/Product Complexity =</t>
  </si>
  <si>
    <t xml:space="preserve">Competence Level = </t>
  </si>
  <si>
    <t>Process / Product
Complexity</t>
  </si>
  <si>
    <t>Comptence
Level</t>
  </si>
  <si>
    <t># Main 
Processes</t>
  </si>
  <si>
    <t>Strategy
Suggestion</t>
  </si>
  <si>
    <t>A</t>
  </si>
  <si>
    <t>B</t>
  </si>
  <si>
    <t>C</t>
  </si>
  <si>
    <t>D</t>
  </si>
  <si>
    <t>E</t>
  </si>
  <si>
    <t>F</t>
  </si>
  <si>
    <t>G</t>
  </si>
  <si>
    <t>Competence Area</t>
  </si>
  <si>
    <t>Process
Step</t>
  </si>
  <si>
    <t>Process / Product
Complexitiy</t>
  </si>
  <si>
    <t>CC
Points</t>
  </si>
  <si>
    <t>Core Competence Evaluation Metric</t>
  </si>
  <si>
    <t>Product Cluster</t>
  </si>
  <si>
    <t>Labor Skill
Level</t>
  </si>
  <si>
    <t>Reference Data</t>
  </si>
  <si>
    <t>Location =</t>
  </si>
  <si>
    <t xml:space="preserve">     Name (Strategy Support)</t>
  </si>
  <si>
    <t>Location</t>
  </si>
  <si>
    <t>Process</t>
  </si>
  <si>
    <t>Key I (PP)</t>
  </si>
  <si>
    <t>Key II (CL &amp; CC)</t>
  </si>
  <si>
    <t>Plant / Supplier</t>
  </si>
  <si>
    <t>4) Competence Demand &amp; Supply Mapping</t>
  </si>
  <si>
    <t>PP</t>
  </si>
  <si>
    <t>CL</t>
  </si>
  <si>
    <t>CC</t>
  </si>
  <si>
    <t>Equipment &amp; Technology</t>
  </si>
  <si>
    <t>Business Process</t>
  </si>
  <si>
    <t>People Skill</t>
  </si>
  <si>
    <t>Engineering Level</t>
  </si>
  <si>
    <t xml:space="preserve">     Process Complexity x Capability Requirement x Imitation Probability per major Business Process</t>
  </si>
  <si>
    <t xml:space="preserve">     Technology Level x People Skilss x Engineering Level x Ressource Availability per major Equipment</t>
  </si>
  <si>
    <t>3) Supply Network Capability Evaluation</t>
  </si>
  <si>
    <t>Area 1</t>
  </si>
  <si>
    <t>Area 2</t>
  </si>
  <si>
    <t>Area 3</t>
  </si>
  <si>
    <t>1.1) Business Process Descriptions</t>
  </si>
  <si>
    <t>1.2) Equipment &amp; Technology Descriptions</t>
  </si>
  <si>
    <t>1.3) People Skill Levels</t>
  </si>
  <si>
    <t>1.4) Engeneering Level Decription</t>
  </si>
  <si>
    <t>3D Printing - Basic</t>
  </si>
  <si>
    <t>3D Printing - Medium</t>
  </si>
  <si>
    <t>3D Printing - Complex</t>
  </si>
  <si>
    <t>CAD / CAM</t>
  </si>
  <si>
    <t>Enterprise Integrated</t>
  </si>
  <si>
    <t>Industry 4.0 / Cloud / Global</t>
  </si>
  <si>
    <t>Procedure based</t>
  </si>
  <si>
    <t>Source A (1)</t>
  </si>
  <si>
    <t>Source C (4)</t>
  </si>
  <si>
    <t>(1) Best-in-Class, (2) Low-Cost Country, (3) Strategic Partner, (4) Best Cost Supply</t>
  </si>
  <si>
    <t>Source C (3)</t>
  </si>
  <si>
    <t>Source B (2)</t>
  </si>
  <si>
    <t>Process
Complexity Offer
(1-5)</t>
  </si>
  <si>
    <t>Capability
Requirement Offer
(1-5)</t>
  </si>
  <si>
    <t>Imitation
Probability
(5-1)</t>
  </si>
  <si>
    <t>Know How
Level Offer
(1-5)</t>
  </si>
  <si>
    <t>Ressource
Availabilty
(5-1)</t>
  </si>
  <si>
    <t>Equipment &amp; Technolgoy</t>
  </si>
  <si>
    <t>Process / Product
Complexitiy (PP)</t>
  </si>
  <si>
    <t>Comptence
Level (CL)</t>
  </si>
  <si>
    <t>Process
Complexity
(1-5)</t>
  </si>
  <si>
    <t>Capability
Requirement
(1-5)</t>
  </si>
  <si>
    <t>Know How
Level
(1-5)</t>
  </si>
  <si>
    <t>Competence Supply (Offer)</t>
  </si>
  <si>
    <t>Competence Demand (Requirement)</t>
  </si>
  <si>
    <t>Core Competence (CC) =</t>
  </si>
  <si>
    <t>Process/Product Complexity (PP) =</t>
  </si>
  <si>
    <t xml:space="preserve">Competence Level (CL) = </t>
  </si>
  <si>
    <t xml:space="preserve">     weighted Requirements on (Equipment &amp; Technology x Labor Skill x Engineering Level x Ressource Availabilty)</t>
  </si>
  <si>
    <t xml:space="preserve">     weighted Requirements on (Manufacturing Process Complexity x Process Cabability x Imiatation Probability)</t>
  </si>
  <si>
    <t xml:space="preserve">     Offer Evaluation (Manufacturing Process Complexity x Process Cabability x Imiatation Probability)</t>
  </si>
  <si>
    <t xml:space="preserve">     Offer Evaluation (Equipment &amp; Technology x Labor Skill x Engineering Level x Ressource Availabilty)</t>
  </si>
  <si>
    <t>Supply offer is at or above required Competence Level Score</t>
  </si>
  <si>
    <t>Supply offer is below required Competence Level Score -&gt; Improvements needs to be addressed</t>
  </si>
  <si>
    <t>Supply offer is not yet available -&gt; Investments needs to be addressed or Source is not applicable</t>
  </si>
  <si>
    <t>Mapping Results:</t>
  </si>
  <si>
    <t>&gt; 10 years job experience</t>
  </si>
  <si>
    <t>&gt; 5 years job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</si>
</sst>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 * #,##0.00_ ;_ * \-#,##0.00_ ;_ * &quot;-&quot;??_ ;_ @_ 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#,##0.0"/>
  </numFmts>
  <fonts count="75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8"/>
      <color theme="3"/>
      <name val="Corbel"/>
      <family val="2"/>
      <scheme val="major"/>
    </font>
    <font>
      <b/>
      <sz val="15"/>
      <color theme="3"/>
      <name val="Corbel"/>
      <family val="2"/>
      <scheme val="minor"/>
    </font>
    <font>
      <b/>
      <sz val="13"/>
      <color theme="3"/>
      <name val="Corbel"/>
      <family val="2"/>
      <scheme val="minor"/>
    </font>
    <font>
      <b/>
      <sz val="11"/>
      <color theme="3"/>
      <name val="Corbel"/>
      <family val="2"/>
      <scheme val="minor"/>
    </font>
    <font>
      <sz val="11"/>
      <color rgb="FF006100"/>
      <name val="Corbel"/>
      <family val="2"/>
      <scheme val="minor"/>
    </font>
    <font>
      <sz val="11"/>
      <color rgb="FF9C0006"/>
      <name val="Corbel"/>
      <family val="2"/>
      <scheme val="minor"/>
    </font>
    <font>
      <sz val="11"/>
      <color rgb="FF9C6500"/>
      <name val="Corbel"/>
      <family val="2"/>
      <scheme val="minor"/>
    </font>
    <font>
      <sz val="11"/>
      <color rgb="FF3F3F76"/>
      <name val="Corbel"/>
      <family val="2"/>
      <scheme val="minor"/>
    </font>
    <font>
      <b/>
      <sz val="11"/>
      <color rgb="FF3F3F3F"/>
      <name val="Corbel"/>
      <family val="2"/>
      <scheme val="minor"/>
    </font>
    <font>
      <b/>
      <sz val="11"/>
      <color rgb="FFFA7D00"/>
      <name val="Corbel"/>
      <family val="2"/>
      <scheme val="minor"/>
    </font>
    <font>
      <sz val="11"/>
      <color rgb="FFFA7D00"/>
      <name val="Corbel"/>
      <family val="2"/>
      <scheme val="minor"/>
    </font>
    <font>
      <b/>
      <sz val="11"/>
      <color theme="0"/>
      <name val="Corbel"/>
      <family val="2"/>
      <scheme val="minor"/>
    </font>
    <font>
      <sz val="11"/>
      <color rgb="FFFF0000"/>
      <name val="Corbel"/>
      <family val="2"/>
      <scheme val="minor"/>
    </font>
    <font>
      <i/>
      <sz val="11"/>
      <color rgb="FF7F7F7F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1"/>
      <color theme="0"/>
      <name val="Corbel"/>
      <family val="2"/>
      <scheme val="minor"/>
    </font>
    <font>
      <i/>
      <sz val="9"/>
      <color theme="1"/>
      <name val="Corbel"/>
      <family val="2"/>
      <scheme val="minor"/>
    </font>
    <font>
      <sz val="8"/>
      <color theme="1"/>
      <name val="Corbel"/>
      <family val="2"/>
      <scheme val="minor"/>
    </font>
    <font>
      <b/>
      <sz val="8"/>
      <color indexed="12"/>
      <name val="Corbel"/>
      <family val="2"/>
      <scheme val="minor"/>
    </font>
    <font>
      <b/>
      <sz val="11"/>
      <color rgb="FF329664"/>
      <name val="Corbel"/>
      <family val="2"/>
      <scheme val="minor"/>
    </font>
    <font>
      <b/>
      <sz val="11"/>
      <color rgb="FF0000C0"/>
      <name val="Corbel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宋体"/>
      <charset val="134"/>
    </font>
    <font>
      <sz val="10"/>
      <color theme="1"/>
      <name val="Arial"/>
      <family val="2"/>
    </font>
    <font>
      <sz val="12"/>
      <color theme="1"/>
      <name val="Corbel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theme="1"/>
      <name val="Tahoma"/>
      <family val="2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Corbel"/>
      <family val="2"/>
      <scheme val="minor"/>
    </font>
    <font>
      <u/>
      <sz val="11"/>
      <color theme="11"/>
      <name val="Corbel"/>
      <family val="2"/>
      <scheme val="minor"/>
    </font>
    <font>
      <sz val="10"/>
      <name val="Arial"/>
    </font>
    <font>
      <b/>
      <sz val="25"/>
      <color indexed="9"/>
      <name val="Arial"/>
      <family val="2"/>
    </font>
    <font>
      <b/>
      <sz val="20"/>
      <color indexed="9"/>
      <name val="Arial"/>
      <family val="2"/>
    </font>
    <font>
      <sz val="10"/>
      <color indexed="9"/>
      <name val="Arial"/>
      <family val="2"/>
    </font>
    <font>
      <b/>
      <sz val="25"/>
      <color indexed="9"/>
      <name val="Corbel"/>
      <family val="2"/>
      <scheme val="major"/>
    </font>
    <font>
      <sz val="10"/>
      <name val="Corbel"/>
      <family val="2"/>
      <scheme val="major"/>
    </font>
    <font>
      <b/>
      <sz val="20"/>
      <color indexed="9"/>
      <name val="Corbel"/>
      <family val="2"/>
      <scheme val="major"/>
    </font>
    <font>
      <sz val="10"/>
      <color indexed="9"/>
      <name val="Corbel"/>
      <family val="2"/>
      <scheme val="major"/>
    </font>
    <font>
      <b/>
      <i/>
      <sz val="14"/>
      <name val="Corbel"/>
      <family val="2"/>
      <scheme val="major"/>
    </font>
    <font>
      <b/>
      <i/>
      <sz val="12"/>
      <name val="Corbel"/>
      <family val="2"/>
      <scheme val="major"/>
    </font>
    <font>
      <b/>
      <i/>
      <sz val="10"/>
      <name val="Corbel"/>
      <family val="2"/>
      <scheme val="major"/>
    </font>
    <font>
      <b/>
      <i/>
      <sz val="10"/>
      <color indexed="9"/>
      <name val="Corbel"/>
      <family val="2"/>
      <scheme val="major"/>
    </font>
    <font>
      <sz val="10"/>
      <color theme="1"/>
      <name val="Corbel"/>
      <family val="2"/>
      <scheme val="major"/>
    </font>
    <font>
      <b/>
      <sz val="10"/>
      <name val="Corbel"/>
      <family val="2"/>
      <scheme val="major"/>
    </font>
    <font>
      <b/>
      <i/>
      <sz val="15"/>
      <color indexed="9"/>
      <name val="Corbel"/>
      <family val="2"/>
      <scheme val="major"/>
    </font>
    <font>
      <b/>
      <sz val="12"/>
      <name val="Corbel"/>
      <family val="2"/>
      <scheme val="major"/>
    </font>
    <font>
      <b/>
      <sz val="25"/>
      <name val="Corbel"/>
      <family val="2"/>
      <scheme val="major"/>
    </font>
    <font>
      <b/>
      <i/>
      <sz val="14"/>
      <color indexed="9"/>
      <name val="Corbel"/>
      <family val="2"/>
      <scheme val="major"/>
    </font>
    <font>
      <b/>
      <sz val="10"/>
      <color indexed="10"/>
      <name val="Corbel"/>
      <family val="2"/>
      <scheme val="major"/>
    </font>
    <font>
      <sz val="15"/>
      <name val="Corbel"/>
      <family val="2"/>
      <scheme val="major"/>
    </font>
    <font>
      <sz val="13"/>
      <name val="Corbel"/>
      <family val="2"/>
      <scheme val="major"/>
    </font>
    <font>
      <b/>
      <sz val="15"/>
      <color rgb="FF008000"/>
      <name val="Corbel"/>
      <family val="2"/>
      <scheme val="major"/>
    </font>
    <font>
      <b/>
      <sz val="15"/>
      <color rgb="FFFF0000"/>
      <name val="Corbel"/>
      <family val="2"/>
      <scheme val="major"/>
    </font>
    <font>
      <b/>
      <sz val="15"/>
      <color theme="0" tint="-0.499984740745262"/>
      <name val="Corbel"/>
      <family val="2"/>
      <scheme val="major"/>
    </font>
    <font>
      <b/>
      <u/>
      <sz val="15"/>
      <name val="Corbel"/>
      <family val="2"/>
      <scheme val="major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1C5687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2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6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" fillId="34" borderId="10">
      <alignment horizontal="left" vertical="center"/>
    </xf>
    <xf numFmtId="0" fontId="16" fillId="35" borderId="10">
      <alignment horizontal="left" vertical="center"/>
    </xf>
    <xf numFmtId="0" fontId="16" fillId="36" borderId="10">
      <alignment horizontal="left" vertical="center"/>
    </xf>
    <xf numFmtId="0" fontId="18" fillId="34" borderId="10">
      <alignment horizontal="center" vertical="center"/>
    </xf>
    <xf numFmtId="0" fontId="1" fillId="34" borderId="10">
      <alignment horizontal="center" vertical="center"/>
    </xf>
    <xf numFmtId="0" fontId="16" fillId="35" borderId="10">
      <alignment horizontal="center" vertical="center"/>
    </xf>
    <xf numFmtId="0" fontId="16" fillId="36" borderId="10">
      <alignment horizontal="center" vertical="center"/>
    </xf>
    <xf numFmtId="0" fontId="18" fillId="34" borderId="10">
      <alignment horizontal="center" vertical="center"/>
    </xf>
    <xf numFmtId="0" fontId="19" fillId="0" borderId="10">
      <alignment horizontal="right" vertical="center"/>
    </xf>
    <xf numFmtId="0" fontId="19" fillId="37" borderId="10">
      <alignment horizontal="right" vertical="center"/>
    </xf>
    <xf numFmtId="0" fontId="19" fillId="0" borderId="10">
      <alignment horizontal="center" vertical="center"/>
    </xf>
    <xf numFmtId="0" fontId="18" fillId="35" borderId="10"/>
    <xf numFmtId="0" fontId="18" fillId="0" borderId="10">
      <alignment horizontal="center" vertical="center" wrapText="1"/>
    </xf>
    <xf numFmtId="0" fontId="18" fillId="36" borderId="10"/>
    <xf numFmtId="0" fontId="1" fillId="0" borderId="10">
      <alignment horizontal="left" vertical="center"/>
    </xf>
    <xf numFmtId="0" fontId="1" fillId="0" borderId="10">
      <alignment horizontal="left" vertical="top"/>
    </xf>
    <xf numFmtId="0" fontId="1" fillId="34" borderId="10">
      <alignment horizontal="center" vertical="center"/>
    </xf>
    <xf numFmtId="0" fontId="1" fillId="34" borderId="10">
      <alignment horizontal="left" vertical="center"/>
    </xf>
    <xf numFmtId="0" fontId="19" fillId="0" borderId="10">
      <alignment horizontal="right" vertical="center"/>
    </xf>
    <xf numFmtId="0" fontId="19" fillId="0" borderId="10">
      <alignment horizontal="right" vertical="center"/>
    </xf>
    <xf numFmtId="0" fontId="20" fillId="34" borderId="10">
      <alignment horizontal="left" vertical="center" indent="1"/>
    </xf>
    <xf numFmtId="0" fontId="1" fillId="38" borderId="10"/>
    <xf numFmtId="0" fontId="21" fillId="0" borderId="10"/>
    <xf numFmtId="0" fontId="22" fillId="0" borderId="10"/>
    <xf numFmtId="0" fontId="19" fillId="39" borderId="10"/>
    <xf numFmtId="0" fontId="19" fillId="40" borderId="10"/>
    <xf numFmtId="0" fontId="23" fillId="0" borderId="0"/>
    <xf numFmtId="0" fontId="23" fillId="0" borderId="0"/>
    <xf numFmtId="0" fontId="23" fillId="0" borderId="0"/>
    <xf numFmtId="165" fontId="1" fillId="0" borderId="0" applyFont="0" applyFill="0" applyBorder="0" applyAlignment="0" applyProtection="0"/>
    <xf numFmtId="0" fontId="25" fillId="0" borderId="0"/>
    <xf numFmtId="0" fontId="1" fillId="0" borderId="0"/>
    <xf numFmtId="0" fontId="1" fillId="0" borderId="0">
      <alignment vertical="center"/>
    </xf>
    <xf numFmtId="0" fontId="26" fillId="0" borderId="0"/>
    <xf numFmtId="166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7" fillId="0" borderId="0"/>
    <xf numFmtId="0" fontId="23" fillId="0" borderId="0"/>
    <xf numFmtId="164" fontId="28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29" fillId="0" borderId="11">
      <alignment horizontal="left"/>
      <protection hidden="1"/>
    </xf>
    <xf numFmtId="0" fontId="23" fillId="0" borderId="0"/>
    <xf numFmtId="0" fontId="23" fillId="0" borderId="0"/>
    <xf numFmtId="0" fontId="23" fillId="0" borderId="0" applyAlignment="0">
      <alignment vertical="center"/>
    </xf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30" fillId="0" borderId="0"/>
    <xf numFmtId="0" fontId="23" fillId="0" borderId="0"/>
    <xf numFmtId="0" fontId="26" fillId="0" borderId="0"/>
    <xf numFmtId="166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165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55" borderId="12" applyNumberFormat="0" applyAlignment="0" applyProtection="0"/>
    <xf numFmtId="0" fontId="35" fillId="0" borderId="13" applyNumberFormat="0" applyFill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8" fillId="56" borderId="14" applyNumberFormat="0" applyFon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37" fillId="46" borderId="12" applyNumberFormat="0" applyAlignment="0" applyProtection="0"/>
    <xf numFmtId="0" fontId="38" fillId="42" borderId="0" applyNumberFormat="0" applyBorder="0" applyAlignment="0" applyProtection="0"/>
    <xf numFmtId="0" fontId="39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0" fillId="43" borderId="0" applyNumberFormat="0" applyBorder="0" applyAlignment="0" applyProtection="0"/>
    <xf numFmtId="0" fontId="41" fillId="55" borderId="15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6" fillId="0" borderId="0" applyNumberFormat="0" applyFill="0" applyBorder="0" applyAlignment="0" applyProtection="0"/>
    <xf numFmtId="0" fontId="47" fillId="58" borderId="19" applyNumberFormat="0" applyAlignment="0" applyProtection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27" fillId="0" borderId="0"/>
    <xf numFmtId="0" fontId="48" fillId="0" borderId="0" applyNumberFormat="0" applyFill="0" applyBorder="0" applyAlignment="0" applyProtection="0"/>
    <xf numFmtId="0" fontId="23" fillId="0" borderId="0"/>
    <xf numFmtId="0" fontId="48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4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57" borderId="0" applyNumberFormat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6" fillId="0" borderId="0"/>
    <xf numFmtId="166" fontId="2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4" fontId="2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/>
    <xf numFmtId="0" fontId="50" fillId="0" borderId="0"/>
  </cellStyleXfs>
  <cellXfs count="172">
    <xf numFmtId="0" fontId="0" fillId="0" borderId="0" xfId="0"/>
    <xf numFmtId="17" fontId="16" fillId="33" borderId="1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17" fontId="0" fillId="0" borderId="0" xfId="0" applyNumberFormat="1"/>
    <xf numFmtId="0" fontId="16" fillId="0" borderId="0" xfId="0" applyFont="1"/>
    <xf numFmtId="0" fontId="0" fillId="59" borderId="0" xfId="0" applyFill="1"/>
    <xf numFmtId="0" fontId="23" fillId="0" borderId="0" xfId="320" applyFont="1" applyAlignment="1">
      <alignment vertical="top"/>
    </xf>
    <xf numFmtId="49" fontId="23" fillId="0" borderId="0" xfId="320" applyNumberFormat="1" applyFont="1" applyAlignment="1">
      <alignment horizontal="center" vertical="top"/>
    </xf>
    <xf numFmtId="3" fontId="53" fillId="0" borderId="0" xfId="320" applyNumberFormat="1" applyFont="1" applyAlignment="1">
      <alignment vertical="top"/>
    </xf>
    <xf numFmtId="3" fontId="23" fillId="0" borderId="0" xfId="320" applyNumberFormat="1" applyFont="1" applyAlignment="1">
      <alignment vertical="top"/>
    </xf>
    <xf numFmtId="168" fontId="23" fillId="0" borderId="0" xfId="320" applyNumberFormat="1" applyFont="1" applyAlignment="1">
      <alignment vertical="top"/>
    </xf>
    <xf numFmtId="0" fontId="51" fillId="62" borderId="0" xfId="320" applyFont="1" applyFill="1" applyAlignment="1">
      <alignment vertical="top"/>
    </xf>
    <xf numFmtId="0" fontId="23" fillId="62" borderId="0" xfId="320" applyFont="1" applyFill="1" applyAlignment="1">
      <alignment vertical="top"/>
    </xf>
    <xf numFmtId="49" fontId="23" fillId="62" borderId="0" xfId="320" applyNumberFormat="1" applyFont="1" applyFill="1" applyAlignment="1">
      <alignment horizontal="center" vertical="top"/>
    </xf>
    <xf numFmtId="3" fontId="23" fillId="62" borderId="0" xfId="320" applyNumberFormat="1" applyFont="1" applyFill="1" applyAlignment="1">
      <alignment vertical="top"/>
    </xf>
    <xf numFmtId="168" fontId="23" fillId="62" borderId="0" xfId="320" applyNumberFormat="1" applyFont="1" applyFill="1" applyAlignment="1">
      <alignment vertical="top"/>
    </xf>
    <xf numFmtId="0" fontId="52" fillId="62" borderId="0" xfId="320" applyFont="1" applyFill="1" applyAlignment="1">
      <alignment vertical="top"/>
    </xf>
    <xf numFmtId="0" fontId="53" fillId="62" borderId="0" xfId="320" applyFont="1" applyFill="1" applyAlignment="1">
      <alignment vertical="top"/>
    </xf>
    <xf numFmtId="0" fontId="54" fillId="62" borderId="0" xfId="320" applyFont="1" applyFill="1" applyAlignment="1">
      <alignment vertical="top"/>
    </xf>
    <xf numFmtId="0" fontId="55" fillId="62" borderId="0" xfId="320" applyFont="1" applyFill="1" applyAlignment="1">
      <alignment horizontal="center" vertical="top"/>
    </xf>
    <xf numFmtId="0" fontId="55" fillId="62" borderId="0" xfId="320" applyFont="1" applyFill="1" applyAlignment="1">
      <alignment vertical="top"/>
    </xf>
    <xf numFmtId="3" fontId="55" fillId="62" borderId="0" xfId="320" applyNumberFormat="1" applyFont="1" applyFill="1" applyAlignment="1">
      <alignment horizontal="center" vertical="top"/>
    </xf>
    <xf numFmtId="168" fontId="55" fillId="62" borderId="0" xfId="320" applyNumberFormat="1" applyFont="1" applyFill="1" applyAlignment="1">
      <alignment horizontal="center" vertical="top"/>
    </xf>
    <xf numFmtId="168" fontId="55" fillId="62" borderId="0" xfId="320" applyNumberFormat="1" applyFont="1" applyFill="1" applyAlignment="1">
      <alignment vertical="top"/>
    </xf>
    <xf numFmtId="0" fontId="55" fillId="0" borderId="0" xfId="320" applyFont="1" applyAlignment="1">
      <alignment vertical="top"/>
    </xf>
    <xf numFmtId="0" fontId="55" fillId="0" borderId="0" xfId="320" applyFont="1" applyAlignment="1">
      <alignment horizontal="center" vertical="top"/>
    </xf>
    <xf numFmtId="3" fontId="55" fillId="0" borderId="0" xfId="320" applyNumberFormat="1" applyFont="1" applyAlignment="1">
      <alignment horizontal="center" vertical="top"/>
    </xf>
    <xf numFmtId="168" fontId="55" fillId="0" borderId="0" xfId="320" applyNumberFormat="1" applyFont="1" applyAlignment="1">
      <alignment horizontal="center" vertical="top"/>
    </xf>
    <xf numFmtId="168" fontId="55" fillId="0" borderId="0" xfId="320" applyNumberFormat="1" applyFont="1" applyAlignment="1">
      <alignment vertical="top"/>
    </xf>
    <xf numFmtId="0" fontId="56" fillId="62" borderId="0" xfId="320" applyFont="1" applyFill="1" applyAlignment="1">
      <alignment vertical="top"/>
    </xf>
    <xf numFmtId="0" fontId="57" fillId="62" borderId="0" xfId="320" applyFont="1" applyFill="1" applyAlignment="1">
      <alignment horizontal="center" vertical="top"/>
    </xf>
    <xf numFmtId="0" fontId="57" fillId="62" borderId="0" xfId="320" applyFont="1" applyFill="1" applyAlignment="1">
      <alignment vertical="top"/>
    </xf>
    <xf numFmtId="3" fontId="57" fillId="62" borderId="0" xfId="320" applyNumberFormat="1" applyFont="1" applyFill="1" applyAlignment="1">
      <alignment horizontal="center" vertical="top"/>
    </xf>
    <xf numFmtId="3" fontId="57" fillId="0" borderId="0" xfId="320" applyNumberFormat="1" applyFont="1" applyAlignment="1">
      <alignment horizontal="center" vertical="top"/>
    </xf>
    <xf numFmtId="0" fontId="58" fillId="0" borderId="0" xfId="320" applyFont="1" applyAlignment="1">
      <alignment vertical="top"/>
    </xf>
    <xf numFmtId="0" fontId="59" fillId="0" borderId="0" xfId="320" applyFont="1" applyAlignment="1">
      <alignment vertical="top"/>
    </xf>
    <xf numFmtId="0" fontId="60" fillId="0" borderId="10" xfId="320" applyFont="1" applyBorder="1" applyAlignment="1">
      <alignment horizontal="center" vertical="top" wrapText="1"/>
    </xf>
    <xf numFmtId="3" fontId="60" fillId="0" borderId="10" xfId="320" applyNumberFormat="1" applyFont="1" applyBorder="1" applyAlignment="1">
      <alignment horizontal="center" vertical="top" wrapText="1"/>
    </xf>
    <xf numFmtId="168" fontId="60" fillId="0" borderId="10" xfId="320" applyNumberFormat="1" applyFont="1" applyBorder="1" applyAlignment="1">
      <alignment horizontal="center" vertical="top" wrapText="1"/>
    </xf>
    <xf numFmtId="0" fontId="55" fillId="0" borderId="21" xfId="320" applyFont="1" applyBorder="1" applyAlignment="1">
      <alignment horizontal="center" vertical="top"/>
    </xf>
    <xf numFmtId="168" fontId="55" fillId="0" borderId="10" xfId="320" applyNumberFormat="1" applyFont="1" applyBorder="1" applyAlignment="1">
      <alignment horizontal="center" vertical="top"/>
    </xf>
    <xf numFmtId="3" fontId="55" fillId="0" borderId="22" xfId="320" applyNumberFormat="1" applyFont="1" applyBorder="1" applyAlignment="1">
      <alignment vertical="top"/>
    </xf>
    <xf numFmtId="3" fontId="55" fillId="0" borderId="23" xfId="320" applyNumberFormat="1" applyFont="1" applyBorder="1" applyAlignment="1">
      <alignment horizontal="center" vertical="top"/>
    </xf>
    <xf numFmtId="3" fontId="55" fillId="0" borderId="23" xfId="320" applyNumberFormat="1" applyFont="1" applyBorder="1" applyAlignment="1">
      <alignment vertical="top"/>
    </xf>
    <xf numFmtId="3" fontId="55" fillId="0" borderId="24" xfId="320" applyNumberFormat="1" applyFont="1" applyBorder="1" applyAlignment="1">
      <alignment horizontal="center" vertical="top"/>
    </xf>
    <xf numFmtId="3" fontId="55" fillId="0" borderId="25" xfId="320" applyNumberFormat="1" applyFont="1" applyBorder="1" applyAlignment="1">
      <alignment vertical="top"/>
    </xf>
    <xf numFmtId="3" fontId="55" fillId="0" borderId="26" xfId="320" applyNumberFormat="1" applyFont="1" applyBorder="1" applyAlignment="1">
      <alignment vertical="top"/>
    </xf>
    <xf numFmtId="3" fontId="55" fillId="0" borderId="0" xfId="320" applyNumberFormat="1" applyFont="1" applyAlignment="1">
      <alignment vertical="top"/>
    </xf>
    <xf numFmtId="3" fontId="55" fillId="0" borderId="27" xfId="320" applyNumberFormat="1" applyFont="1" applyBorder="1" applyAlignment="1">
      <alignment vertical="top"/>
    </xf>
    <xf numFmtId="3" fontId="55" fillId="0" borderId="10" xfId="320" applyNumberFormat="1" applyFont="1" applyBorder="1" applyAlignment="1">
      <alignment horizontal="center" vertical="top" wrapText="1"/>
    </xf>
    <xf numFmtId="3" fontId="55" fillId="0" borderId="10" xfId="320" applyNumberFormat="1" applyFont="1" applyBorder="1" applyAlignment="1">
      <alignment vertical="top"/>
    </xf>
    <xf numFmtId="3" fontId="55" fillId="0" borderId="10" xfId="320" applyNumberFormat="1" applyFont="1" applyBorder="1" applyAlignment="1">
      <alignment vertical="top" wrapText="1"/>
    </xf>
    <xf numFmtId="3" fontId="62" fillId="0" borderId="10" xfId="320" applyNumberFormat="1" applyFont="1" applyBorder="1" applyAlignment="1">
      <alignment vertical="top" wrapText="1"/>
    </xf>
    <xf numFmtId="3" fontId="62" fillId="0" borderId="10" xfId="320" applyNumberFormat="1" applyFont="1" applyBorder="1" applyAlignment="1">
      <alignment horizontal="center" vertical="top" wrapText="1"/>
    </xf>
    <xf numFmtId="3" fontId="55" fillId="0" borderId="10" xfId="320" applyNumberFormat="1" applyFont="1" applyBorder="1" applyAlignment="1">
      <alignment horizontal="center" vertical="top"/>
    </xf>
    <xf numFmtId="3" fontId="55" fillId="61" borderId="10" xfId="320" applyNumberFormat="1" applyFont="1" applyFill="1" applyBorder="1" applyAlignment="1">
      <alignment vertical="top"/>
    </xf>
    <xf numFmtId="3" fontId="55" fillId="61" borderId="10" xfId="320" applyNumberFormat="1" applyFont="1" applyFill="1" applyBorder="1" applyAlignment="1">
      <alignment horizontal="center" vertical="top"/>
    </xf>
    <xf numFmtId="3" fontId="55" fillId="0" borderId="28" xfId="320" applyNumberFormat="1" applyFont="1" applyBorder="1" applyAlignment="1">
      <alignment horizontal="center" vertical="top"/>
    </xf>
    <xf numFmtId="3" fontId="57" fillId="35" borderId="34" xfId="320" applyNumberFormat="1" applyFont="1" applyFill="1" applyBorder="1" applyAlignment="1">
      <alignment horizontal="center" vertical="top"/>
    </xf>
    <xf numFmtId="0" fontId="55" fillId="0" borderId="22" xfId="320" applyFont="1" applyBorder="1" applyAlignment="1">
      <alignment vertical="top"/>
    </xf>
    <xf numFmtId="0" fontId="55" fillId="0" borderId="23" xfId="320" applyFont="1" applyBorder="1" applyAlignment="1">
      <alignment horizontal="center" vertical="top"/>
    </xf>
    <xf numFmtId="168" fontId="55" fillId="0" borderId="23" xfId="320" applyNumberFormat="1" applyFont="1" applyBorder="1" applyAlignment="1">
      <alignment horizontal="center" vertical="top"/>
    </xf>
    <xf numFmtId="0" fontId="55" fillId="0" borderId="23" xfId="320" applyFont="1" applyBorder="1" applyAlignment="1">
      <alignment vertical="top"/>
    </xf>
    <xf numFmtId="168" fontId="55" fillId="0" borderId="23" xfId="320" applyNumberFormat="1" applyFont="1" applyBorder="1" applyAlignment="1">
      <alignment vertical="top"/>
    </xf>
    <xf numFmtId="0" fontId="55" fillId="0" borderId="35" xfId="320" applyFont="1" applyBorder="1" applyAlignment="1">
      <alignment vertical="top"/>
    </xf>
    <xf numFmtId="0" fontId="55" fillId="0" borderId="36" xfId="320" applyFont="1" applyBorder="1" applyAlignment="1">
      <alignment vertical="top"/>
    </xf>
    <xf numFmtId="0" fontId="55" fillId="0" borderId="10" xfId="320" applyFont="1" applyBorder="1" applyAlignment="1">
      <alignment horizontal="center" vertical="top"/>
    </xf>
    <xf numFmtId="0" fontId="55" fillId="0" borderId="10" xfId="320" applyFont="1" applyBorder="1" applyAlignment="1">
      <alignment vertical="top"/>
    </xf>
    <xf numFmtId="0" fontId="55" fillId="0" borderId="37" xfId="320" applyFont="1" applyBorder="1" applyAlignment="1">
      <alignment vertical="top"/>
    </xf>
    <xf numFmtId="0" fontId="55" fillId="0" borderId="38" xfId="320" applyFont="1" applyBorder="1" applyAlignment="1">
      <alignment vertical="top"/>
    </xf>
    <xf numFmtId="0" fontId="55" fillId="0" borderId="39" xfId="320" applyFont="1" applyBorder="1" applyAlignment="1">
      <alignment horizontal="center" vertical="top"/>
    </xf>
    <xf numFmtId="0" fontId="55" fillId="0" borderId="33" xfId="320" applyFont="1" applyBorder="1" applyAlignment="1">
      <alignment vertical="top"/>
    </xf>
    <xf numFmtId="3" fontId="55" fillId="0" borderId="39" xfId="320" applyNumberFormat="1" applyFont="1" applyBorder="1" applyAlignment="1">
      <alignment horizontal="center" vertical="top"/>
    </xf>
    <xf numFmtId="168" fontId="55" fillId="0" borderId="39" xfId="320" applyNumberFormat="1" applyFont="1" applyBorder="1" applyAlignment="1">
      <alignment horizontal="center" vertical="top"/>
    </xf>
    <xf numFmtId="0" fontId="55" fillId="0" borderId="39" xfId="320" applyFont="1" applyBorder="1" applyAlignment="1">
      <alignment vertical="top"/>
    </xf>
    <xf numFmtId="168" fontId="55" fillId="0" borderId="39" xfId="320" applyNumberFormat="1" applyFont="1" applyBorder="1" applyAlignment="1">
      <alignment vertical="top"/>
    </xf>
    <xf numFmtId="0" fontId="55" fillId="0" borderId="40" xfId="320" applyFont="1" applyBorder="1" applyAlignment="1">
      <alignment vertical="top"/>
    </xf>
    <xf numFmtId="0" fontId="60" fillId="0" borderId="20" xfId="320" applyFont="1" applyBorder="1" applyAlignment="1">
      <alignment vertical="top"/>
    </xf>
    <xf numFmtId="49" fontId="55" fillId="62" borderId="0" xfId="320" applyNumberFormat="1" applyFont="1" applyFill="1" applyAlignment="1">
      <alignment horizontal="center" vertical="top"/>
    </xf>
    <xf numFmtId="3" fontId="55" fillId="62" borderId="0" xfId="320" applyNumberFormat="1" applyFont="1" applyFill="1" applyAlignment="1">
      <alignment vertical="top"/>
    </xf>
    <xf numFmtId="49" fontId="55" fillId="0" borderId="0" xfId="320" applyNumberFormat="1" applyFont="1" applyAlignment="1">
      <alignment horizontal="center" vertical="top"/>
    </xf>
    <xf numFmtId="3" fontId="57" fillId="0" borderId="0" xfId="320" applyNumberFormat="1" applyFont="1" applyAlignment="1">
      <alignment vertical="top"/>
    </xf>
    <xf numFmtId="0" fontId="65" fillId="0" borderId="10" xfId="320" applyFont="1" applyBorder="1" applyAlignment="1">
      <alignment vertical="top"/>
    </xf>
    <xf numFmtId="49" fontId="65" fillId="0" borderId="10" xfId="320" applyNumberFormat="1" applyFont="1" applyBorder="1" applyAlignment="1">
      <alignment horizontal="center" vertical="top"/>
    </xf>
    <xf numFmtId="0" fontId="65" fillId="0" borderId="0" xfId="320" applyFont="1" applyAlignment="1">
      <alignment vertical="top"/>
    </xf>
    <xf numFmtId="3" fontId="65" fillId="0" borderId="0" xfId="320" applyNumberFormat="1" applyFont="1" applyAlignment="1">
      <alignment vertical="top"/>
    </xf>
    <xf numFmtId="168" fontId="63" fillId="0" borderId="0" xfId="320" applyNumberFormat="1" applyFont="1" applyAlignment="1">
      <alignment horizontal="left" vertical="top"/>
    </xf>
    <xf numFmtId="3" fontId="55" fillId="0" borderId="10" xfId="320" applyNumberFormat="1" applyFont="1" applyBorder="1" applyAlignment="1">
      <alignment horizontal="left" vertical="top" wrapText="1"/>
    </xf>
    <xf numFmtId="3" fontId="55" fillId="0" borderId="10" xfId="320" applyNumberFormat="1" applyFont="1" applyBorder="1" applyAlignment="1">
      <alignment horizontal="left" vertical="top"/>
    </xf>
    <xf numFmtId="3" fontId="55" fillId="0" borderId="33" xfId="320" applyNumberFormat="1" applyFont="1" applyBorder="1" applyAlignment="1">
      <alignment horizontal="center" vertical="top"/>
    </xf>
    <xf numFmtId="3" fontId="55" fillId="0" borderId="33" xfId="320" applyNumberFormat="1" applyFont="1" applyBorder="1" applyAlignment="1">
      <alignment horizontal="left" vertical="top"/>
    </xf>
    <xf numFmtId="3" fontId="55" fillId="0" borderId="33" xfId="320" applyNumberFormat="1" applyFont="1" applyBorder="1" applyAlignment="1">
      <alignment vertical="top"/>
    </xf>
    <xf numFmtId="3" fontId="55" fillId="0" borderId="34" xfId="320" applyNumberFormat="1" applyFont="1" applyBorder="1" applyAlignment="1">
      <alignment horizontal="center" vertical="top"/>
    </xf>
    <xf numFmtId="3" fontId="66" fillId="0" borderId="0" xfId="320" applyNumberFormat="1" applyFont="1" applyAlignment="1">
      <alignment horizontal="center" vertical="center" textRotation="90"/>
    </xf>
    <xf numFmtId="3" fontId="61" fillId="0" borderId="0" xfId="320" applyNumberFormat="1" applyFont="1" applyAlignment="1">
      <alignment horizontal="center" vertical="top"/>
    </xf>
    <xf numFmtId="0" fontId="67" fillId="60" borderId="22" xfId="320" applyFont="1" applyFill="1" applyBorder="1" applyAlignment="1">
      <alignment vertical="top"/>
    </xf>
    <xf numFmtId="0" fontId="67" fillId="60" borderId="23" xfId="320" applyFont="1" applyFill="1" applyBorder="1" applyAlignment="1">
      <alignment vertical="top"/>
    </xf>
    <xf numFmtId="0" fontId="57" fillId="60" borderId="23" xfId="320" applyFont="1" applyFill="1" applyBorder="1" applyAlignment="1">
      <alignment vertical="top"/>
    </xf>
    <xf numFmtId="0" fontId="55" fillId="60" borderId="23" xfId="320" applyFont="1" applyFill="1" applyBorder="1" applyAlignment="1">
      <alignment horizontal="center" vertical="top"/>
    </xf>
    <xf numFmtId="3" fontId="55" fillId="0" borderId="44" xfId="320" applyNumberFormat="1" applyFont="1" applyBorder="1" applyAlignment="1">
      <alignment vertical="top"/>
    </xf>
    <xf numFmtId="3" fontId="55" fillId="0" borderId="20" xfId="320" applyNumberFormat="1" applyFont="1" applyBorder="1" applyAlignment="1">
      <alignment horizontal="center" vertical="top"/>
    </xf>
    <xf numFmtId="3" fontId="68" fillId="0" borderId="27" xfId="320" applyNumberFormat="1" applyFont="1" applyBorder="1" applyAlignment="1">
      <alignment horizontal="center" vertical="top"/>
    </xf>
    <xf numFmtId="3" fontId="68" fillId="0" borderId="10" xfId="320" applyNumberFormat="1" applyFont="1" applyBorder="1" applyAlignment="1">
      <alignment horizontal="center" vertical="top"/>
    </xf>
    <xf numFmtId="3" fontId="68" fillId="0" borderId="28" xfId="320" applyNumberFormat="1" applyFont="1" applyBorder="1" applyAlignment="1">
      <alignment horizontal="center" vertical="top"/>
    </xf>
    <xf numFmtId="3" fontId="55" fillId="0" borderId="50" xfId="320" applyNumberFormat="1" applyFont="1" applyBorder="1" applyAlignment="1">
      <alignment horizontal="center" vertical="top"/>
    </xf>
    <xf numFmtId="3" fontId="68" fillId="0" borderId="32" xfId="320" applyNumberFormat="1" applyFont="1" applyBorder="1" applyAlignment="1">
      <alignment horizontal="center" vertical="top"/>
    </xf>
    <xf numFmtId="3" fontId="68" fillId="0" borderId="33" xfId="320" applyNumberFormat="1" applyFont="1" applyBorder="1" applyAlignment="1">
      <alignment horizontal="center" vertical="top"/>
    </xf>
    <xf numFmtId="3" fontId="68" fillId="0" borderId="34" xfId="320" applyNumberFormat="1" applyFont="1" applyBorder="1" applyAlignment="1">
      <alignment horizontal="center" vertical="top"/>
    </xf>
    <xf numFmtId="3" fontId="61" fillId="63" borderId="10" xfId="320" applyNumberFormat="1" applyFont="1" applyFill="1" applyBorder="1" applyAlignment="1">
      <alignment horizontal="center" vertical="top" wrapText="1"/>
    </xf>
    <xf numFmtId="3" fontId="61" fillId="63" borderId="10" xfId="320" applyNumberFormat="1" applyFont="1" applyFill="1" applyBorder="1" applyAlignment="1">
      <alignment horizontal="center" vertical="top"/>
    </xf>
    <xf numFmtId="3" fontId="61" fillId="63" borderId="33" xfId="320" applyNumberFormat="1" applyFont="1" applyFill="1" applyBorder="1" applyAlignment="1">
      <alignment horizontal="center" vertical="top"/>
    </xf>
    <xf numFmtId="3" fontId="61" fillId="63" borderId="28" xfId="320" applyNumberFormat="1" applyFont="1" applyFill="1" applyBorder="1" applyAlignment="1">
      <alignment horizontal="center" vertical="top" wrapText="1"/>
    </xf>
    <xf numFmtId="0" fontId="67" fillId="64" borderId="0" xfId="320" applyFont="1" applyFill="1" applyAlignment="1">
      <alignment vertical="top"/>
    </xf>
    <xf numFmtId="0" fontId="57" fillId="64" borderId="0" xfId="320" applyFont="1" applyFill="1" applyAlignment="1">
      <alignment vertical="top"/>
    </xf>
    <xf numFmtId="0" fontId="55" fillId="64" borderId="0" xfId="320" applyFont="1" applyFill="1" applyAlignment="1">
      <alignment horizontal="center" vertical="top"/>
    </xf>
    <xf numFmtId="0" fontId="55" fillId="64" borderId="0" xfId="320" applyFont="1" applyFill="1" applyAlignment="1">
      <alignment vertical="top"/>
    </xf>
    <xf numFmtId="168" fontId="55" fillId="64" borderId="0" xfId="320" applyNumberFormat="1" applyFont="1" applyFill="1" applyAlignment="1">
      <alignment horizontal="center" vertical="top"/>
    </xf>
    <xf numFmtId="168" fontId="55" fillId="64" borderId="0" xfId="320" applyNumberFormat="1" applyFont="1" applyFill="1" applyAlignment="1">
      <alignment vertical="top"/>
    </xf>
    <xf numFmtId="3" fontId="61" fillId="64" borderId="10" xfId="320" applyNumberFormat="1" applyFont="1" applyFill="1" applyBorder="1" applyAlignment="1">
      <alignment horizontal="center" vertical="top" wrapText="1"/>
    </xf>
    <xf numFmtId="3" fontId="61" fillId="64" borderId="10" xfId="320" applyNumberFormat="1" applyFont="1" applyFill="1" applyBorder="1" applyAlignment="1">
      <alignment horizontal="center" vertical="top"/>
    </xf>
    <xf numFmtId="3" fontId="61" fillId="64" borderId="33" xfId="320" applyNumberFormat="1" applyFont="1" applyFill="1" applyBorder="1" applyAlignment="1">
      <alignment horizontal="center" vertical="top"/>
    </xf>
    <xf numFmtId="3" fontId="61" fillId="64" borderId="20" xfId="320" applyNumberFormat="1" applyFont="1" applyFill="1" applyBorder="1" applyAlignment="1">
      <alignment horizontal="center" vertical="top" wrapText="1"/>
    </xf>
    <xf numFmtId="3" fontId="57" fillId="64" borderId="33" xfId="320" applyNumberFormat="1" applyFont="1" applyFill="1" applyBorder="1" applyAlignment="1">
      <alignment horizontal="center" vertical="top"/>
    </xf>
    <xf numFmtId="3" fontId="57" fillId="64" borderId="33" xfId="320" applyNumberFormat="1" applyFont="1" applyFill="1" applyBorder="1" applyAlignment="1">
      <alignment vertical="top"/>
    </xf>
    <xf numFmtId="3" fontId="61" fillId="64" borderId="28" xfId="320" applyNumberFormat="1" applyFont="1" applyFill="1" applyBorder="1" applyAlignment="1">
      <alignment horizontal="center" vertical="top" wrapText="1"/>
    </xf>
    <xf numFmtId="3" fontId="61" fillId="63" borderId="45" xfId="320" applyNumberFormat="1" applyFont="1" applyFill="1" applyBorder="1" applyAlignment="1">
      <alignment horizontal="center" vertical="top" wrapText="1"/>
    </xf>
    <xf numFmtId="3" fontId="61" fillId="63" borderId="24" xfId="320" applyNumberFormat="1" applyFont="1" applyFill="1" applyBorder="1" applyAlignment="1">
      <alignment horizontal="center" vertical="top" wrapText="1"/>
    </xf>
    <xf numFmtId="3" fontId="61" fillId="63" borderId="46" xfId="320" applyNumberFormat="1" applyFont="1" applyFill="1" applyBorder="1" applyAlignment="1">
      <alignment horizontal="center" vertical="top" wrapText="1"/>
    </xf>
    <xf numFmtId="3" fontId="61" fillId="63" borderId="47" xfId="320" applyNumberFormat="1" applyFont="1" applyFill="1" applyBorder="1" applyAlignment="1">
      <alignment horizontal="center" vertical="top" wrapText="1"/>
    </xf>
    <xf numFmtId="3" fontId="61" fillId="63" borderId="48" xfId="320" applyNumberFormat="1" applyFont="1" applyFill="1" applyBorder="1" applyAlignment="1">
      <alignment horizontal="center" vertical="top" wrapText="1"/>
    </xf>
    <xf numFmtId="0" fontId="71" fillId="0" borderId="0" xfId="320" applyFont="1" applyAlignment="1">
      <alignment horizontal="left" vertical="top"/>
    </xf>
    <xf numFmtId="0" fontId="72" fillId="0" borderId="0" xfId="320" applyFont="1" applyAlignment="1">
      <alignment horizontal="left" vertical="top"/>
    </xf>
    <xf numFmtId="0" fontId="73" fillId="0" borderId="0" xfId="320" applyFont="1" applyAlignment="1">
      <alignment horizontal="left" vertical="top"/>
    </xf>
    <xf numFmtId="0" fontId="74" fillId="0" borderId="0" xfId="320" applyFont="1" applyAlignment="1">
      <alignment horizontal="left" vertical="top"/>
    </xf>
    <xf numFmtId="0" fontId="55" fillId="61" borderId="10" xfId="320" applyFont="1" applyFill="1" applyBorder="1" applyAlignment="1" applyProtection="1">
      <alignment vertical="top"/>
      <protection locked="0"/>
    </xf>
    <xf numFmtId="49" fontId="55" fillId="61" borderId="10" xfId="320" applyNumberFormat="1" applyFont="1" applyFill="1" applyBorder="1" applyAlignment="1" applyProtection="1">
      <alignment horizontal="center" vertical="top"/>
      <protection locked="0"/>
    </xf>
    <xf numFmtId="0" fontId="64" fillId="62" borderId="0" xfId="320" applyFont="1" applyFill="1" applyAlignment="1">
      <alignment vertical="top"/>
    </xf>
    <xf numFmtId="49" fontId="64" fillId="62" borderId="0" xfId="320" applyNumberFormat="1" applyFont="1" applyFill="1" applyAlignment="1">
      <alignment horizontal="center" vertical="top"/>
    </xf>
    <xf numFmtId="0" fontId="55" fillId="61" borderId="20" xfId="320" applyFont="1" applyFill="1" applyBorder="1" applyAlignment="1" applyProtection="1">
      <alignment vertical="top"/>
      <protection locked="0"/>
    </xf>
    <xf numFmtId="3" fontId="55" fillId="61" borderId="10" xfId="320" applyNumberFormat="1" applyFont="1" applyFill="1" applyBorder="1" applyAlignment="1" applyProtection="1">
      <alignment vertical="top"/>
      <protection locked="0"/>
    </xf>
    <xf numFmtId="3" fontId="55" fillId="61" borderId="10" xfId="320" applyNumberFormat="1" applyFont="1" applyFill="1" applyBorder="1" applyAlignment="1" applyProtection="1">
      <alignment horizontal="center" vertical="top"/>
      <protection locked="0"/>
    </xf>
    <xf numFmtId="3" fontId="55" fillId="61" borderId="33" xfId="320" applyNumberFormat="1" applyFont="1" applyFill="1" applyBorder="1" applyAlignment="1" applyProtection="1">
      <alignment vertical="top"/>
      <protection locked="0"/>
    </xf>
    <xf numFmtId="3" fontId="55" fillId="61" borderId="33" xfId="320" applyNumberFormat="1" applyFont="1" applyFill="1" applyBorder="1" applyAlignment="1" applyProtection="1">
      <alignment horizontal="center" vertical="top"/>
      <protection locked="0"/>
    </xf>
    <xf numFmtId="168" fontId="55" fillId="0" borderId="20" xfId="320" applyNumberFormat="1" applyFont="1" applyBorder="1" applyAlignment="1">
      <alignment horizontal="center" vertical="top"/>
    </xf>
    <xf numFmtId="168" fontId="55" fillId="0" borderId="21" xfId="320" applyNumberFormat="1" applyFont="1" applyBorder="1" applyAlignment="1">
      <alignment horizontal="center" vertical="top"/>
    </xf>
    <xf numFmtId="168" fontId="60" fillId="0" borderId="10" xfId="320" applyNumberFormat="1" applyFont="1" applyBorder="1" applyAlignment="1">
      <alignment horizontal="center" vertical="top" wrapText="1"/>
    </xf>
    <xf numFmtId="3" fontId="55" fillId="0" borderId="27" xfId="320" applyNumberFormat="1" applyFont="1" applyBorder="1" applyAlignment="1">
      <alignment horizontal="center" vertical="center"/>
    </xf>
    <xf numFmtId="3" fontId="60" fillId="35" borderId="29" xfId="320" applyNumberFormat="1" applyFont="1" applyFill="1" applyBorder="1" applyAlignment="1">
      <alignment horizontal="center" vertical="top"/>
    </xf>
    <xf numFmtId="3" fontId="60" fillId="35" borderId="30" xfId="320" applyNumberFormat="1" applyFont="1" applyFill="1" applyBorder="1" applyAlignment="1">
      <alignment horizontal="center" vertical="top"/>
    </xf>
    <xf numFmtId="3" fontId="60" fillId="35" borderId="31" xfId="320" applyNumberFormat="1" applyFont="1" applyFill="1" applyBorder="1" applyAlignment="1">
      <alignment horizontal="center" vertical="top"/>
    </xf>
    <xf numFmtId="3" fontId="61" fillId="64" borderId="32" xfId="320" applyNumberFormat="1" applyFont="1" applyFill="1" applyBorder="1" applyAlignment="1">
      <alignment horizontal="left" vertical="top"/>
    </xf>
    <xf numFmtId="3" fontId="61" fillId="64" borderId="33" xfId="320" applyNumberFormat="1" applyFont="1" applyFill="1" applyBorder="1" applyAlignment="1">
      <alignment horizontal="left" vertical="top"/>
    </xf>
    <xf numFmtId="3" fontId="66" fillId="61" borderId="41" xfId="320" applyNumberFormat="1" applyFont="1" applyFill="1" applyBorder="1" applyAlignment="1" applyProtection="1">
      <alignment horizontal="center" vertical="center" textRotation="90"/>
      <protection locked="0"/>
    </xf>
    <xf numFmtId="3" fontId="66" fillId="61" borderId="42" xfId="320" applyNumberFormat="1" applyFont="1" applyFill="1" applyBorder="1" applyAlignment="1" applyProtection="1">
      <alignment horizontal="center" vertical="center" textRotation="90"/>
      <protection locked="0"/>
    </xf>
    <xf numFmtId="3" fontId="66" fillId="61" borderId="43" xfId="320" applyNumberFormat="1" applyFont="1" applyFill="1" applyBorder="1" applyAlignment="1" applyProtection="1">
      <alignment horizontal="center" vertical="center" textRotation="90"/>
      <protection locked="0"/>
    </xf>
    <xf numFmtId="3" fontId="69" fillId="0" borderId="44" xfId="320" applyNumberFormat="1" applyFont="1" applyBorder="1" applyAlignment="1">
      <alignment horizontal="center" vertical="center"/>
    </xf>
    <xf numFmtId="3" fontId="69" fillId="0" borderId="49" xfId="320" applyNumberFormat="1" applyFont="1" applyBorder="1" applyAlignment="1">
      <alignment horizontal="center" vertical="center"/>
    </xf>
    <xf numFmtId="3" fontId="70" fillId="0" borderId="10" xfId="320" applyNumberFormat="1" applyFont="1" applyBorder="1" applyAlignment="1">
      <alignment horizontal="center" vertical="center"/>
    </xf>
    <xf numFmtId="3" fontId="70" fillId="0" borderId="33" xfId="320" applyNumberFormat="1" applyFont="1" applyBorder="1" applyAlignment="1">
      <alignment horizontal="center" vertical="center"/>
    </xf>
    <xf numFmtId="3" fontId="63" fillId="0" borderId="22" xfId="320" applyNumberFormat="1" applyFont="1" applyBorder="1" applyAlignment="1">
      <alignment horizontal="center" textRotation="90"/>
    </xf>
    <xf numFmtId="3" fontId="63" fillId="0" borderId="23" xfId="320" applyNumberFormat="1" applyFont="1" applyBorder="1" applyAlignment="1">
      <alignment horizontal="center" textRotation="90"/>
    </xf>
    <xf numFmtId="3" fontId="63" fillId="0" borderId="35" xfId="320" applyNumberFormat="1" applyFont="1" applyBorder="1" applyAlignment="1">
      <alignment horizontal="center" textRotation="90"/>
    </xf>
    <xf numFmtId="3" fontId="63" fillId="0" borderId="36" xfId="320" applyNumberFormat="1" applyFont="1" applyBorder="1" applyAlignment="1">
      <alignment horizontal="center" textRotation="90"/>
    </xf>
    <xf numFmtId="3" fontId="63" fillId="0" borderId="0" xfId="320" applyNumberFormat="1" applyFont="1" applyAlignment="1">
      <alignment horizontal="center" textRotation="90"/>
    </xf>
    <xf numFmtId="3" fontId="63" fillId="0" borderId="37" xfId="320" applyNumberFormat="1" applyFont="1" applyBorder="1" applyAlignment="1">
      <alignment horizontal="center" textRotation="90"/>
    </xf>
    <xf numFmtId="3" fontId="63" fillId="0" borderId="38" xfId="320" applyNumberFormat="1" applyFont="1" applyBorder="1" applyAlignment="1">
      <alignment horizontal="center" textRotation="90"/>
    </xf>
    <xf numFmtId="3" fontId="63" fillId="0" borderId="39" xfId="320" applyNumberFormat="1" applyFont="1" applyBorder="1" applyAlignment="1">
      <alignment horizontal="center" textRotation="90"/>
    </xf>
    <xf numFmtId="3" fontId="63" fillId="0" borderId="40" xfId="320" applyNumberFormat="1" applyFont="1" applyBorder="1" applyAlignment="1">
      <alignment horizontal="center" textRotation="90"/>
    </xf>
  </cellXfs>
  <cellStyles count="321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20 % - Accent1" xfId="150" xr:uid="{00000000-0005-0000-0000-000006000000}"/>
    <cellStyle name="20 % - Accent2" xfId="151" xr:uid="{00000000-0005-0000-0000-000007000000}"/>
    <cellStyle name="20 % - Accent3" xfId="152" xr:uid="{00000000-0005-0000-0000-000008000000}"/>
    <cellStyle name="20 % - Accent4" xfId="153" xr:uid="{00000000-0005-0000-0000-000009000000}"/>
    <cellStyle name="20 % - Accent5" xfId="154" xr:uid="{00000000-0005-0000-0000-00000A000000}"/>
    <cellStyle name="20 % - Accent6" xfId="155" xr:uid="{00000000-0005-0000-0000-00000B000000}"/>
    <cellStyle name="20% - Akzent1" xfId="130" xr:uid="{00000000-0005-0000-0000-00000C000000}"/>
    <cellStyle name="20% - Akzent2" xfId="131" xr:uid="{00000000-0005-0000-0000-00000D000000}"/>
    <cellStyle name="20% - Akzent3" xfId="132" xr:uid="{00000000-0005-0000-0000-00000E000000}"/>
    <cellStyle name="20% - Akzent4" xfId="133" xr:uid="{00000000-0005-0000-0000-00000F000000}"/>
    <cellStyle name="20% - Akzent5" xfId="134" xr:uid="{00000000-0005-0000-0000-000010000000}"/>
    <cellStyle name="20% - Akzent6" xfId="135" xr:uid="{00000000-0005-0000-0000-000011000000}"/>
    <cellStyle name="40 % - Akzent1" xfId="20" builtinId="31" customBuiltin="1"/>
    <cellStyle name="40 % - Akzent2" xfId="24" builtinId="35" customBuiltin="1"/>
    <cellStyle name="40 % - Akzent2 2" xfId="49" xr:uid="{00000000-0005-0000-0000-000014000000}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40 % - Accent1" xfId="156" xr:uid="{00000000-0005-0000-0000-000019000000}"/>
    <cellStyle name="40 % - Accent2" xfId="157" xr:uid="{00000000-0005-0000-0000-00001A000000}"/>
    <cellStyle name="40 % - Accent3" xfId="158" xr:uid="{00000000-0005-0000-0000-00001B000000}"/>
    <cellStyle name="40 % - Accent4" xfId="159" xr:uid="{00000000-0005-0000-0000-00001C000000}"/>
    <cellStyle name="40 % - Accent5" xfId="160" xr:uid="{00000000-0005-0000-0000-00001D000000}"/>
    <cellStyle name="40 % - Accent6" xfId="161" xr:uid="{00000000-0005-0000-0000-00001E000000}"/>
    <cellStyle name="40% - Akzent1" xfId="136" xr:uid="{00000000-0005-0000-0000-00001F000000}"/>
    <cellStyle name="40% - Akzent2" xfId="137" xr:uid="{00000000-0005-0000-0000-000020000000}"/>
    <cellStyle name="40% - Akzent3" xfId="138" xr:uid="{00000000-0005-0000-0000-000021000000}"/>
    <cellStyle name="40% - Akzent4" xfId="139" xr:uid="{00000000-0005-0000-0000-000022000000}"/>
    <cellStyle name="40% - Akzent5" xfId="140" xr:uid="{00000000-0005-0000-0000-000023000000}"/>
    <cellStyle name="40% - Akzent6" xfId="141" xr:uid="{00000000-0005-0000-0000-000024000000}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60 % - Accent1" xfId="162" xr:uid="{00000000-0005-0000-0000-00002B000000}"/>
    <cellStyle name="60 % - Accent2" xfId="163" xr:uid="{00000000-0005-0000-0000-00002C000000}"/>
    <cellStyle name="60 % - Accent3" xfId="164" xr:uid="{00000000-0005-0000-0000-00002D000000}"/>
    <cellStyle name="60 % - Accent4" xfId="165" xr:uid="{00000000-0005-0000-0000-00002E000000}"/>
    <cellStyle name="60 % - Accent5" xfId="166" xr:uid="{00000000-0005-0000-0000-00002F000000}"/>
    <cellStyle name="60 % - Accent6" xfId="167" xr:uid="{00000000-0005-0000-0000-000030000000}"/>
    <cellStyle name="60% - Akzent1" xfId="142" xr:uid="{00000000-0005-0000-0000-000031000000}"/>
    <cellStyle name="60% - Akzent2" xfId="143" xr:uid="{00000000-0005-0000-0000-000032000000}"/>
    <cellStyle name="60% - Akzent3" xfId="144" xr:uid="{00000000-0005-0000-0000-000033000000}"/>
    <cellStyle name="60% - Akzent4" xfId="145" xr:uid="{00000000-0005-0000-0000-000034000000}"/>
    <cellStyle name="60% - Akzent5" xfId="146" xr:uid="{00000000-0005-0000-0000-000035000000}"/>
    <cellStyle name="60% - Akzent6" xfId="147" xr:uid="{00000000-0005-0000-0000-000036000000}"/>
    <cellStyle name="Accent1 2" xfId="168" xr:uid="{00000000-0005-0000-0000-000037000000}"/>
    <cellStyle name="Accent2 2" xfId="169" xr:uid="{00000000-0005-0000-0000-000038000000}"/>
    <cellStyle name="Accent6 2" xfId="252" xr:uid="{00000000-0005-0000-0000-000039000000}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Avertissement" xfId="170" xr:uid="{00000000-0005-0000-0000-000041000000}"/>
    <cellStyle name="Berechnung" xfId="11" builtinId="22" customBuiltin="1"/>
    <cellStyle name="Besuchter Hyperlink" xfId="253" builtinId="9" hidden="1"/>
    <cellStyle name="Besuchter Hyperlink" xfId="264" builtinId="9" hidden="1"/>
    <cellStyle name="Besuchter Hyperlink" xfId="278" builtinId="9" hidden="1"/>
    <cellStyle name="Besuchter Hyperlink" xfId="296" builtinId="9" hidden="1"/>
    <cellStyle name="Besuchter Hyperlink" xfId="279" builtinId="9" hidden="1"/>
    <cellStyle name="Besuchter Hyperlink" xfId="301" builtinId="9" hidden="1"/>
    <cellStyle name="Besuchter Hyperlink" xfId="53" builtinId="9" hidden="1"/>
    <cellStyle name="Besuchter Hyperlink" xfId="270" builtinId="9" hidden="1"/>
    <cellStyle name="Besuchter Hyperlink" xfId="257" builtinId="9" hidden="1"/>
    <cellStyle name="Besuchter Hyperlink" xfId="286" builtinId="9" hidden="1"/>
    <cellStyle name="Besuchter Hyperlink" xfId="254" builtinId="9" hidden="1"/>
    <cellStyle name="Besuchter Hyperlink" xfId="287" builtinId="9" hidden="1"/>
    <cellStyle name="Besuchter Hyperlink" xfId="256" builtinId="9" hidden="1"/>
    <cellStyle name="Besuchter Hyperlink" xfId="299" builtinId="9" hidden="1"/>
    <cellStyle name="Besuchter Hyperlink" xfId="288" builtinId="9" hidden="1"/>
    <cellStyle name="Besuchter Hyperlink" xfId="259" builtinId="9" hidden="1"/>
    <cellStyle name="Besuchter Hyperlink" xfId="45" builtinId="9" hidden="1"/>
    <cellStyle name="Besuchter Hyperlink" xfId="260" builtinId="9" hidden="1"/>
    <cellStyle name="Besuchter Hyperlink" xfId="294" builtinId="9" hidden="1"/>
    <cellStyle name="Besuchter Hyperlink" xfId="42" builtinId="9" hidden="1"/>
    <cellStyle name="Besuchter Hyperlink" xfId="266" builtinId="9" hidden="1"/>
    <cellStyle name="Besuchter Hyperlink" xfId="44" builtinId="9" hidden="1"/>
    <cellStyle name="Besuchter Hyperlink" xfId="315" builtinId="9" hidden="1"/>
    <cellStyle name="Besuchter Hyperlink" xfId="268" builtinId="9" hidden="1"/>
    <cellStyle name="Besuchter Hyperlink" xfId="295" builtinId="9" hidden="1"/>
    <cellStyle name="Besuchter Hyperlink" xfId="305" builtinId="9" hidden="1"/>
    <cellStyle name="Besuchter Hyperlink" xfId="262" builtinId="9" hidden="1"/>
    <cellStyle name="Besuchter Hyperlink" xfId="274" builtinId="9" hidden="1"/>
    <cellStyle name="Besuchter Hyperlink" xfId="293" builtinId="9" hidden="1"/>
    <cellStyle name="Besuchter Hyperlink" xfId="245" builtinId="9" hidden="1"/>
    <cellStyle name="Besuchter Hyperlink" xfId="273" builtinId="9" hidden="1"/>
    <cellStyle name="Besuchter Hyperlink" xfId="306" builtinId="9" hidden="1"/>
    <cellStyle name="Calcul" xfId="171" xr:uid="{00000000-0005-0000-0000-000063000000}"/>
    <cellStyle name="Calculated Column - IBM Cognos" xfId="73" xr:uid="{00000000-0005-0000-0000-000064000000}"/>
    <cellStyle name="Calculated Column Name - IBM Cognos" xfId="71" xr:uid="{00000000-0005-0000-0000-000065000000}"/>
    <cellStyle name="Calculated Row - IBM Cognos" xfId="74" xr:uid="{00000000-0005-0000-0000-000066000000}"/>
    <cellStyle name="Calculated Row Name - IBM Cognos" xfId="72" xr:uid="{00000000-0005-0000-0000-000067000000}"/>
    <cellStyle name="Cellule liée" xfId="172" xr:uid="{00000000-0005-0000-0000-000068000000}"/>
    <cellStyle name="Column Name - IBM Cognos" xfId="59" xr:uid="{00000000-0005-0000-0000-000069000000}"/>
    <cellStyle name="Column Template - IBM Cognos" xfId="62" xr:uid="{00000000-0005-0000-0000-00006A000000}"/>
    <cellStyle name="Comma 2" xfId="104" xr:uid="{00000000-0005-0000-0000-00006B000000}"/>
    <cellStyle name="Comma 2 2" xfId="105" xr:uid="{00000000-0005-0000-0000-00006C000000}"/>
    <cellStyle name="Comma 2 2 2" xfId="175" xr:uid="{00000000-0005-0000-0000-00006D000000}"/>
    <cellStyle name="Comma 2 2 2 2" xfId="176" xr:uid="{00000000-0005-0000-0000-00006E000000}"/>
    <cellStyle name="Comma 2 2 3" xfId="177" xr:uid="{00000000-0005-0000-0000-00006F000000}"/>
    <cellStyle name="Comma 2 2 4" xfId="174" xr:uid="{00000000-0005-0000-0000-000070000000}"/>
    <cellStyle name="Comma 2 3" xfId="178" xr:uid="{00000000-0005-0000-0000-000071000000}"/>
    <cellStyle name="Comma 2 3 2" xfId="179" xr:uid="{00000000-0005-0000-0000-000072000000}"/>
    <cellStyle name="Comma 2 4" xfId="180" xr:uid="{00000000-0005-0000-0000-000073000000}"/>
    <cellStyle name="Comma 2 5" xfId="173" xr:uid="{00000000-0005-0000-0000-000074000000}"/>
    <cellStyle name="Comma 2 6" xfId="124" xr:uid="{00000000-0005-0000-0000-000075000000}"/>
    <cellStyle name="Comma 3" xfId="181" xr:uid="{00000000-0005-0000-0000-000076000000}"/>
    <cellStyle name="Comma 3 2" xfId="263" xr:uid="{00000000-0005-0000-0000-000077000000}"/>
    <cellStyle name="Comma 4" xfId="182" xr:uid="{00000000-0005-0000-0000-000078000000}"/>
    <cellStyle name="Comma 4 2" xfId="183" xr:uid="{00000000-0005-0000-0000-000079000000}"/>
    <cellStyle name="Comma 4 2 2" xfId="184" xr:uid="{00000000-0005-0000-0000-00007A000000}"/>
    <cellStyle name="Comma 4 3" xfId="185" xr:uid="{00000000-0005-0000-0000-00007B000000}"/>
    <cellStyle name="Comma 5" xfId="186" xr:uid="{00000000-0005-0000-0000-00007C000000}"/>
    <cellStyle name="Comma 6" xfId="187" xr:uid="{00000000-0005-0000-0000-00007D000000}"/>
    <cellStyle name="Comma 6 2" xfId="188" xr:uid="{00000000-0005-0000-0000-00007E000000}"/>
    <cellStyle name="Commentaire" xfId="189" xr:uid="{00000000-0005-0000-0000-00007F000000}"/>
    <cellStyle name="Currency 2" xfId="106" xr:uid="{00000000-0005-0000-0000-000080000000}"/>
    <cellStyle name="Currency 2 2" xfId="191" xr:uid="{00000000-0005-0000-0000-000081000000}"/>
    <cellStyle name="Currency 2 2 2" xfId="192" xr:uid="{00000000-0005-0000-0000-000082000000}"/>
    <cellStyle name="Currency 2 3" xfId="193" xr:uid="{00000000-0005-0000-0000-000083000000}"/>
    <cellStyle name="Currency 2 4" xfId="190" xr:uid="{00000000-0005-0000-0000-000084000000}"/>
    <cellStyle name="Currency 3" xfId="107" xr:uid="{00000000-0005-0000-0000-000085000000}"/>
    <cellStyle name="Currency 3 2" xfId="195" xr:uid="{00000000-0005-0000-0000-000086000000}"/>
    <cellStyle name="Currency 3 3" xfId="194" xr:uid="{00000000-0005-0000-0000-000087000000}"/>
    <cellStyle name="Currency 4" xfId="103" xr:uid="{00000000-0005-0000-0000-000088000000}"/>
    <cellStyle name="Currency 4 2" xfId="108" xr:uid="{00000000-0005-0000-0000-000089000000}"/>
    <cellStyle name="Currency 4 3" xfId="196" xr:uid="{00000000-0005-0000-0000-00008A000000}"/>
    <cellStyle name="Currency 5" xfId="244" xr:uid="{00000000-0005-0000-0000-00008B000000}"/>
    <cellStyle name="Dezimal 2" xfId="298" xr:uid="{00000000-0005-0000-0000-00008C000000}"/>
    <cellStyle name="Differs From Base - IBM Cognos" xfId="80" xr:uid="{00000000-0005-0000-0000-00008D000000}"/>
    <cellStyle name="Eingabe" xfId="9" builtinId="20" customBuiltin="1"/>
    <cellStyle name="Entrée" xfId="197" xr:uid="{00000000-0005-0000-0000-00008F000000}"/>
    <cellStyle name="Ergebnis" xfId="17" builtinId="25" customBuiltin="1"/>
    <cellStyle name="Erklärender Text" xfId="16" builtinId="53" customBuiltin="1"/>
    <cellStyle name="Group Name - IBM Cognos" xfId="70" xr:uid="{00000000-0005-0000-0000-000092000000}"/>
    <cellStyle name="Gut" xfId="6" builtinId="26" customBuiltin="1"/>
    <cellStyle name="Hold Values - IBM Cognos" xfId="76" xr:uid="{00000000-0005-0000-0000-000094000000}"/>
    <cellStyle name="Hyperlink 2" xfId="127" xr:uid="{00000000-0005-0000-0000-000095000000}"/>
    <cellStyle name="Hyperlink1" xfId="109" xr:uid="{00000000-0005-0000-0000-000096000000}"/>
    <cellStyle name="Insatisfaisant" xfId="198" xr:uid="{00000000-0005-0000-0000-000097000000}"/>
    <cellStyle name="Komma 2" xfId="84" xr:uid="{00000000-0005-0000-0000-000098000000}"/>
    <cellStyle name="Komma 2 2" xfId="98" xr:uid="{00000000-0005-0000-0000-000099000000}"/>
    <cellStyle name="Komma 2 3" xfId="149" xr:uid="{00000000-0005-0000-0000-00009A000000}"/>
    <cellStyle name="Komma 2 4" xfId="317" xr:uid="{00000000-0005-0000-0000-00009B000000}"/>
    <cellStyle name="Komma 3" xfId="148" xr:uid="{00000000-0005-0000-0000-00009C000000}"/>
    <cellStyle name="Komma 3 2" xfId="47" xr:uid="{00000000-0005-0000-0000-00009D000000}"/>
    <cellStyle name="Komma 4" xfId="123" xr:uid="{00000000-0005-0000-0000-00009E000000}"/>
    <cellStyle name="Komma 5" xfId="289" xr:uid="{00000000-0005-0000-0000-00009F000000}"/>
    <cellStyle name="Komma 6" xfId="89" xr:uid="{00000000-0005-0000-0000-0000A0000000}"/>
    <cellStyle name="Link" xfId="249" builtinId="8" hidden="1"/>
    <cellStyle name="Link" xfId="51" builtinId="8" hidden="1"/>
    <cellStyle name="Link" xfId="303" builtinId="8" hidden="1"/>
    <cellStyle name="Link" xfId="302" builtinId="8" hidden="1"/>
    <cellStyle name="Link" xfId="314" builtinId="8" hidden="1"/>
    <cellStyle name="Link" xfId="267" builtinId="8" hidden="1"/>
    <cellStyle name="Link" xfId="312" builtinId="8" hidden="1"/>
    <cellStyle name="Link" xfId="316" builtinId="8" hidden="1"/>
    <cellStyle name="Link" xfId="308" builtinId="8" hidden="1"/>
    <cellStyle name="Link" xfId="318" builtinId="8" hidden="1"/>
    <cellStyle name="Link" xfId="277" builtinId="8" hidden="1"/>
    <cellStyle name="Link" xfId="290" builtinId="8" hidden="1"/>
    <cellStyle name="Link" xfId="54" builtinId="8" hidden="1"/>
    <cellStyle name="Link" xfId="281" builtinId="8" hidden="1"/>
    <cellStyle name="Link" xfId="269" builtinId="8" hidden="1"/>
    <cellStyle name="Link" xfId="46" builtinId="8" hidden="1"/>
    <cellStyle name="Link" xfId="272" builtinId="8" hidden="1"/>
    <cellStyle name="Link" xfId="300" builtinId="8" hidden="1"/>
    <cellStyle name="Link" xfId="282" builtinId="8" hidden="1"/>
    <cellStyle name="Link" xfId="261" builtinId="8" hidden="1"/>
    <cellStyle name="Link" xfId="292" builtinId="8" hidden="1"/>
    <cellStyle name="Link" xfId="52" builtinId="8" hidden="1"/>
    <cellStyle name="Link" xfId="307" builtinId="8" hidden="1"/>
    <cellStyle name="Link" xfId="284" builtinId="8" hidden="1"/>
    <cellStyle name="Link" xfId="291" builtinId="8" hidden="1"/>
    <cellStyle name="Link" xfId="50" builtinId="8" hidden="1"/>
    <cellStyle name="Link" xfId="265" builtinId="8" hidden="1"/>
    <cellStyle name="Link" xfId="280" builtinId="8" hidden="1"/>
    <cellStyle name="Link" xfId="310" builtinId="8" hidden="1"/>
    <cellStyle name="Link" xfId="251" builtinId="8" hidden="1"/>
    <cellStyle name="Link" xfId="258" builtinId="8" hidden="1"/>
    <cellStyle name="Link" xfId="275" builtinId="8" hidden="1"/>
    <cellStyle name="List Name - IBM Cognos" xfId="69" xr:uid="{00000000-0005-0000-0000-0000C1000000}"/>
    <cellStyle name="Locked - IBM Cognos" xfId="79" xr:uid="{00000000-0005-0000-0000-0000C2000000}"/>
    <cellStyle name="Measure - IBM Cognos" xfId="63" xr:uid="{00000000-0005-0000-0000-0000C3000000}"/>
    <cellStyle name="Measure Header - IBM Cognos" xfId="64" xr:uid="{00000000-0005-0000-0000-0000C4000000}"/>
    <cellStyle name="Measure Name - IBM Cognos" xfId="65" xr:uid="{00000000-0005-0000-0000-0000C5000000}"/>
    <cellStyle name="Measure Summary - IBM Cognos" xfId="66" xr:uid="{00000000-0005-0000-0000-0000C6000000}"/>
    <cellStyle name="Measure Summary TM1 - IBM Cognos" xfId="68" xr:uid="{00000000-0005-0000-0000-0000C7000000}"/>
    <cellStyle name="Measure Template - IBM Cognos" xfId="67" xr:uid="{00000000-0005-0000-0000-0000C8000000}"/>
    <cellStyle name="More - IBM Cognos" xfId="75" xr:uid="{00000000-0005-0000-0000-0000C9000000}"/>
    <cellStyle name="Neutral" xfId="8" builtinId="28" customBuiltin="1"/>
    <cellStyle name="Neutral 2" xfId="276" xr:uid="{00000000-0005-0000-0000-0000CB000000}"/>
    <cellStyle name="Neutre" xfId="199" xr:uid="{00000000-0005-0000-0000-0000CC000000}"/>
    <cellStyle name="Normal 10" xfId="200" xr:uid="{00000000-0005-0000-0000-0000CD000000}"/>
    <cellStyle name="Normal 10 2" xfId="201" xr:uid="{00000000-0005-0000-0000-0000CE000000}"/>
    <cellStyle name="Normal 2" xfId="88" xr:uid="{00000000-0005-0000-0000-0000CF000000}"/>
    <cellStyle name="Normal 2 2" xfId="92" xr:uid="{00000000-0005-0000-0000-0000D0000000}"/>
    <cellStyle name="Normal 2 2 2" xfId="117" xr:uid="{00000000-0005-0000-0000-0000D1000000}"/>
    <cellStyle name="Normal 2 2 2 2" xfId="205" xr:uid="{00000000-0005-0000-0000-0000D2000000}"/>
    <cellStyle name="Normal 2 2 2 3" xfId="204" xr:uid="{00000000-0005-0000-0000-0000D3000000}"/>
    <cellStyle name="Normal 2 2 3" xfId="122" xr:uid="{00000000-0005-0000-0000-0000D4000000}"/>
    <cellStyle name="Normal 2 2 3 2" xfId="206" xr:uid="{00000000-0005-0000-0000-0000D5000000}"/>
    <cellStyle name="Normal 2 2 4" xfId="203" xr:uid="{00000000-0005-0000-0000-0000D6000000}"/>
    <cellStyle name="Normal 2 3" xfId="91" xr:uid="{00000000-0005-0000-0000-0000D7000000}"/>
    <cellStyle name="Normal 2 4" xfId="101" xr:uid="{00000000-0005-0000-0000-0000D8000000}"/>
    <cellStyle name="Normal 2 4 2" xfId="208" xr:uid="{00000000-0005-0000-0000-0000D9000000}"/>
    <cellStyle name="Normal 2 4 3" xfId="207" xr:uid="{00000000-0005-0000-0000-0000DA000000}"/>
    <cellStyle name="Normal 2 5" xfId="209" xr:uid="{00000000-0005-0000-0000-0000DB000000}"/>
    <cellStyle name="Normal 2 6" xfId="202" xr:uid="{00000000-0005-0000-0000-0000DC000000}"/>
    <cellStyle name="Normal 3" xfId="110" xr:uid="{00000000-0005-0000-0000-0000DD000000}"/>
    <cellStyle name="Normal 3 2" xfId="111" xr:uid="{00000000-0005-0000-0000-0000DE000000}"/>
    <cellStyle name="Normal 3 2 2" xfId="119" xr:uid="{00000000-0005-0000-0000-0000DF000000}"/>
    <cellStyle name="Normal 3 3" xfId="116" xr:uid="{00000000-0005-0000-0000-0000E0000000}"/>
    <cellStyle name="Normal 3 4" xfId="120" xr:uid="{00000000-0005-0000-0000-0000E1000000}"/>
    <cellStyle name="Normal 4" xfId="90" xr:uid="{00000000-0005-0000-0000-0000E2000000}"/>
    <cellStyle name="Normal 4 2" xfId="118" xr:uid="{00000000-0005-0000-0000-0000E3000000}"/>
    <cellStyle name="Normal 4 2 2" xfId="210" xr:uid="{00000000-0005-0000-0000-0000E4000000}"/>
    <cellStyle name="Normal 4 3" xfId="112" xr:uid="{00000000-0005-0000-0000-0000E5000000}"/>
    <cellStyle name="Normal 4 3 2" xfId="211" xr:uid="{00000000-0005-0000-0000-0000E6000000}"/>
    <cellStyle name="Normal 5" xfId="115" xr:uid="{00000000-0005-0000-0000-0000E7000000}"/>
    <cellStyle name="Normal 5 2" xfId="212" xr:uid="{00000000-0005-0000-0000-0000E8000000}"/>
    <cellStyle name="Normal 5 2 2" xfId="213" xr:uid="{00000000-0005-0000-0000-0000E9000000}"/>
    <cellStyle name="Normal 5 3" xfId="214" xr:uid="{00000000-0005-0000-0000-0000EA000000}"/>
    <cellStyle name="Normal 6" xfId="215" xr:uid="{00000000-0005-0000-0000-0000EB000000}"/>
    <cellStyle name="Normal 6 2" xfId="216" xr:uid="{00000000-0005-0000-0000-0000EC000000}"/>
    <cellStyle name="Normal 7" xfId="126" xr:uid="{00000000-0005-0000-0000-0000ED000000}"/>
    <cellStyle name="Normal 7 2" xfId="217" xr:uid="{00000000-0005-0000-0000-0000EE000000}"/>
    <cellStyle name="Normal 7 2 2" xfId="218" xr:uid="{00000000-0005-0000-0000-0000EF000000}"/>
    <cellStyle name="Normal 7 3" xfId="219" xr:uid="{00000000-0005-0000-0000-0000F0000000}"/>
    <cellStyle name="Normal 8" xfId="220" xr:uid="{00000000-0005-0000-0000-0000F1000000}"/>
    <cellStyle name="Normal 8 2" xfId="221" xr:uid="{00000000-0005-0000-0000-0000F2000000}"/>
    <cellStyle name="Normal 9" xfId="222" xr:uid="{00000000-0005-0000-0000-0000F3000000}"/>
    <cellStyle name="Normal 9 2" xfId="223" xr:uid="{00000000-0005-0000-0000-0000F4000000}"/>
    <cellStyle name="Normal_FG OH" xfId="255" xr:uid="{00000000-0005-0000-0000-0000F5000000}"/>
    <cellStyle name="Notiz" xfId="15" builtinId="10" customBuiltin="1"/>
    <cellStyle name="Notiz 2" xfId="313" xr:uid="{00000000-0005-0000-0000-0000F7000000}"/>
    <cellStyle name="Pending Change - IBM Cognos" xfId="77" xr:uid="{00000000-0005-0000-0000-0000F8000000}"/>
    <cellStyle name="Percent 2" xfId="102" xr:uid="{00000000-0005-0000-0000-0000F9000000}"/>
    <cellStyle name="Percent 2 2" xfId="113" xr:uid="{00000000-0005-0000-0000-0000FA000000}"/>
    <cellStyle name="Percent 2 2 2" xfId="226" xr:uid="{00000000-0005-0000-0000-0000FB000000}"/>
    <cellStyle name="Percent 2 2 3" xfId="225" xr:uid="{00000000-0005-0000-0000-0000FC000000}"/>
    <cellStyle name="Percent 2 3" xfId="227" xr:uid="{00000000-0005-0000-0000-0000FD000000}"/>
    <cellStyle name="Percent 2 4" xfId="224" xr:uid="{00000000-0005-0000-0000-0000FE000000}"/>
    <cellStyle name="Percent 2 5" xfId="125" xr:uid="{00000000-0005-0000-0000-0000FF000000}"/>
    <cellStyle name="Percent 3" xfId="114" xr:uid="{00000000-0005-0000-0000-000000010000}"/>
    <cellStyle name="Percent 3 2" xfId="229" xr:uid="{00000000-0005-0000-0000-000001010000}"/>
    <cellStyle name="Percent 3 2 2" xfId="230" xr:uid="{00000000-0005-0000-0000-000002010000}"/>
    <cellStyle name="Percent 3 3" xfId="231" xr:uid="{00000000-0005-0000-0000-000003010000}"/>
    <cellStyle name="Percent 3 4" xfId="228" xr:uid="{00000000-0005-0000-0000-000004010000}"/>
    <cellStyle name="Percent 4" xfId="232" xr:uid="{00000000-0005-0000-0000-000005010000}"/>
    <cellStyle name="Percent 4 2" xfId="271" xr:uid="{00000000-0005-0000-0000-000006010000}"/>
    <cellStyle name="Percent 5" xfId="233" xr:uid="{00000000-0005-0000-0000-000007010000}"/>
    <cellStyle name="Percent 6" xfId="234" xr:uid="{00000000-0005-0000-0000-000008010000}"/>
    <cellStyle name="Prozent 2" xfId="48" xr:uid="{00000000-0005-0000-0000-00000A010000}"/>
    <cellStyle name="Prozent 3" xfId="304" xr:uid="{00000000-0005-0000-0000-00000B010000}"/>
    <cellStyle name="Row Name - IBM Cognos" xfId="55" xr:uid="{00000000-0005-0000-0000-00000C010000}"/>
    <cellStyle name="Row Template - IBM Cognos" xfId="58" xr:uid="{00000000-0005-0000-0000-00000D010000}"/>
    <cellStyle name="Satisfaisant" xfId="235" xr:uid="{00000000-0005-0000-0000-00000E010000}"/>
    <cellStyle name="Schlecht" xfId="7" builtinId="27" customBuiltin="1"/>
    <cellStyle name="Sortie" xfId="236" xr:uid="{00000000-0005-0000-0000-000010010000}"/>
    <cellStyle name="Standard" xfId="0" builtinId="0"/>
    <cellStyle name="Standard 10" xfId="99" xr:uid="{00000000-0005-0000-0000-000012010000}"/>
    <cellStyle name="Standard 12" xfId="121" xr:uid="{00000000-0005-0000-0000-000013010000}"/>
    <cellStyle name="Standard 15" xfId="247" xr:uid="{00000000-0005-0000-0000-000014010000}"/>
    <cellStyle name="Standard 19" xfId="248" xr:uid="{00000000-0005-0000-0000-000015010000}"/>
    <cellStyle name="Standard 2" xfId="81" xr:uid="{00000000-0005-0000-0000-000016010000}"/>
    <cellStyle name="Standard 2 2" xfId="94" xr:uid="{00000000-0005-0000-0000-000017010000}"/>
    <cellStyle name="Standard 2 2 2" xfId="128" xr:uid="{00000000-0005-0000-0000-000018010000}"/>
    <cellStyle name="Standard 2 3" xfId="95" xr:uid="{00000000-0005-0000-0000-000019010000}"/>
    <cellStyle name="Standard 2 4" xfId="93" xr:uid="{00000000-0005-0000-0000-00001A010000}"/>
    <cellStyle name="Standard 3" xfId="83" xr:uid="{00000000-0005-0000-0000-00001B010000}"/>
    <cellStyle name="Standard 3 2" xfId="96" xr:uid="{00000000-0005-0000-0000-00001C010000}"/>
    <cellStyle name="Standard 3 3" xfId="129" xr:uid="{00000000-0005-0000-0000-00001D010000}"/>
    <cellStyle name="Standard 312" xfId="246" xr:uid="{00000000-0005-0000-0000-00001E010000}"/>
    <cellStyle name="Standard 375" xfId="82" xr:uid="{00000000-0005-0000-0000-00001F010000}"/>
    <cellStyle name="Standard 38" xfId="319" xr:uid="{00000000-0005-0000-0000-000020010000}"/>
    <cellStyle name="Standard 4" xfId="97" xr:uid="{00000000-0005-0000-0000-000021010000}"/>
    <cellStyle name="Standard 4 2" xfId="297" xr:uid="{00000000-0005-0000-0000-000022010000}"/>
    <cellStyle name="Standard 5" xfId="283" xr:uid="{00000000-0005-0000-0000-000023010000}"/>
    <cellStyle name="Standard 6" xfId="43" xr:uid="{00000000-0005-0000-0000-000024010000}"/>
    <cellStyle name="Standard 7" xfId="250" xr:uid="{00000000-0005-0000-0000-000025010000}"/>
    <cellStyle name="Standard 8" xfId="320" xr:uid="{112FAFBB-7A56-4D95-91F8-825D2D8553E2}"/>
    <cellStyle name="Summary Column Name - IBM Cognos" xfId="60" xr:uid="{00000000-0005-0000-0000-000026010000}"/>
    <cellStyle name="Summary Column Name TM1 - IBM Cognos" xfId="61" xr:uid="{00000000-0005-0000-0000-000027010000}"/>
    <cellStyle name="Summary Row Name - IBM Cognos" xfId="56" xr:uid="{00000000-0005-0000-0000-000028010000}"/>
    <cellStyle name="Summary Row Name TM1 - IBM Cognos" xfId="57" xr:uid="{00000000-0005-0000-0000-000029010000}"/>
    <cellStyle name="Texte explicatif" xfId="237" xr:uid="{00000000-0005-0000-0000-00002A010000}"/>
    <cellStyle name="Titre" xfId="238" xr:uid="{00000000-0005-0000-0000-00002B010000}"/>
    <cellStyle name="Titre 1" xfId="239" xr:uid="{00000000-0005-0000-0000-00002C010000}"/>
    <cellStyle name="Titre 2" xfId="240" xr:uid="{00000000-0005-0000-0000-00002D010000}"/>
    <cellStyle name="Titre 3" xfId="241" xr:uid="{00000000-0005-0000-0000-00002E010000}"/>
    <cellStyle name="Titre 4" xfId="242" xr:uid="{00000000-0005-0000-0000-00002F01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Unsaved Change - IBM Cognos" xfId="78" xr:uid="{00000000-0005-0000-0000-000035010000}"/>
    <cellStyle name="Vérification" xfId="243" xr:uid="{00000000-0005-0000-0000-000036010000}"/>
    <cellStyle name="Verknüpfte Zelle" xfId="12" builtinId="24" customBuiltin="1"/>
    <cellStyle name="Währung 2" xfId="100" xr:uid="{00000000-0005-0000-0000-000038010000}"/>
    <cellStyle name="Währung 2 2" xfId="285" xr:uid="{00000000-0005-0000-0000-000039010000}"/>
    <cellStyle name="Währung 3" xfId="309" xr:uid="{00000000-0005-0000-0000-00003A010000}"/>
    <cellStyle name="Währung 4" xfId="311" xr:uid="{00000000-0005-0000-0000-00003B010000}"/>
    <cellStyle name="Warnender Text" xfId="14" builtinId="11" customBuiltin="1"/>
    <cellStyle name="Zelle überprüfen" xfId="13" builtinId="23" customBuiltin="1"/>
    <cellStyle name="常规 2" xfId="87" xr:uid="{00000000-0005-0000-0000-00003E010000}"/>
    <cellStyle name="常规 3" xfId="86" xr:uid="{00000000-0005-0000-0000-00003F010000}"/>
    <cellStyle name="常规_20020201--20020224捷生清单" xfId="85" xr:uid="{00000000-0005-0000-0000-000040010000}"/>
  </cellStyles>
  <dxfs count="686"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rgb="FF00B05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ndense val="0"/>
        <extend val="0"/>
        <color indexed="9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rgb="FF00B05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ndense val="0"/>
        <extend val="0"/>
        <color indexed="9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rgb="FF00B05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ndense val="0"/>
        <extend val="0"/>
        <color indexed="9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rgb="FF00B05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ndense val="0"/>
        <extend val="0"/>
        <color indexed="9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rgb="FF00B05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ndense val="0"/>
        <extend val="0"/>
        <color indexed="9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rgb="FF00B05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ndense val="0"/>
        <extend val="0"/>
        <color indexed="9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rgb="FF00B05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ndense val="0"/>
        <extend val="0"/>
        <color indexed="9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ont>
        <color auto="1"/>
      </font>
      <fill>
        <patternFill>
          <bgColor rgb="FF00B05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8000"/>
      <color rgb="FF1C5687"/>
      <color rgb="FF0000CC"/>
      <color rgb="FFFFFFCC"/>
      <color rgb="FFFFB500"/>
      <color rgb="FFFF5050"/>
      <color rgb="FF85458A"/>
      <color rgb="FF00CC00"/>
      <color rgb="FFAF6D04"/>
      <color rgb="FF4C7D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Core Competence Demand Matrix</a:t>
            </a:r>
          </a:p>
        </c:rich>
      </c:tx>
      <c:layout>
        <c:manualLayout>
          <c:xMode val="edge"/>
          <c:yMode val="edge"/>
          <c:x val="4.9359881113705617E-3"/>
          <c:y val="8.849838273310704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014216915106653E-2"/>
          <c:y val="0.10265812397040418"/>
          <c:w val="0.70584629992599035"/>
          <c:h val="0.78232570336066631"/>
        </c:manualLayout>
      </c:layout>
      <c:bubbleChart>
        <c:varyColors val="0"/>
        <c:ser>
          <c:idx val="0"/>
          <c:order val="0"/>
          <c:tx>
            <c:strRef>
              <c:f>'2_CC_DemandEvaluation'!$A$18</c:f>
              <c:strCache>
                <c:ptCount val="1"/>
                <c:pt idx="0">
                  <c:v>Area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Ref>
              <c:f>'2_CC_DemandEvaluation'!$C$18</c:f>
              <c:numCache>
                <c:formatCode>#,##0.0</c:formatCode>
                <c:ptCount val="1"/>
                <c:pt idx="0">
                  <c:v>83.75</c:v>
                </c:pt>
              </c:numCache>
            </c:numRef>
          </c:xVal>
          <c:yVal>
            <c:numRef>
              <c:f>'2_CC_DemandEvaluation'!$D$18</c:f>
              <c:numCache>
                <c:formatCode>#,##0.0</c:formatCode>
                <c:ptCount val="1"/>
                <c:pt idx="0">
                  <c:v>323.5</c:v>
                </c:pt>
              </c:numCache>
            </c:numRef>
          </c:yVal>
          <c:bubbleSize>
            <c:numRef>
              <c:f>'2_CC_DemandEvaluation'!$E$18</c:f>
              <c:numCache>
                <c:formatCode>#,##0.0</c:formatCode>
                <c:ptCount val="1"/>
                <c:pt idx="0">
                  <c:v>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F324-4ADA-9B7E-32664DD76F93}"/>
            </c:ext>
          </c:extLst>
        </c:ser>
        <c:ser>
          <c:idx val="1"/>
          <c:order val="1"/>
          <c:tx>
            <c:strRef>
              <c:f>'2_CC_DemandEvaluation'!$A$19</c:f>
              <c:strCache>
                <c:ptCount val="1"/>
                <c:pt idx="0">
                  <c:v>Area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Ref>
              <c:f>'2_CC_DemandEvaluation'!$C$19</c:f>
              <c:numCache>
                <c:formatCode>#,##0.0</c:formatCode>
                <c:ptCount val="1"/>
                <c:pt idx="0">
                  <c:v>24</c:v>
                </c:pt>
              </c:numCache>
            </c:numRef>
          </c:xVal>
          <c:yVal>
            <c:numRef>
              <c:f>'2_CC_DemandEvaluation'!$D$19</c:f>
              <c:numCache>
                <c:formatCode>#,##0.0</c:formatCode>
                <c:ptCount val="1"/>
                <c:pt idx="0">
                  <c:v>232.25</c:v>
                </c:pt>
              </c:numCache>
            </c:numRef>
          </c:yVal>
          <c:bubbleSize>
            <c:numRef>
              <c:f>'2_CC_DemandEvaluation'!$E$19</c:f>
              <c:numCache>
                <c:formatCode>#,##0.0</c:formatCode>
                <c:ptCount val="1"/>
                <c:pt idx="0">
                  <c:v>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F324-4ADA-9B7E-32664DD76F93}"/>
            </c:ext>
          </c:extLst>
        </c:ser>
        <c:ser>
          <c:idx val="2"/>
          <c:order val="2"/>
          <c:tx>
            <c:strRef>
              <c:f>'2_CC_DemandEvaluation'!$A$20</c:f>
              <c:strCache>
                <c:ptCount val="1"/>
                <c:pt idx="0">
                  <c:v>Area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Ref>
              <c:f>'2_CC_DemandEvaluation'!$C$20</c:f>
              <c:numCache>
                <c:formatCode>#,##0.0</c:formatCode>
                <c:ptCount val="1"/>
                <c:pt idx="0">
                  <c:v>18</c:v>
                </c:pt>
              </c:numCache>
            </c:numRef>
          </c:xVal>
          <c:yVal>
            <c:numRef>
              <c:f>'2_CC_DemandEvaluation'!$D$20</c:f>
              <c:numCache>
                <c:formatCode>#,##0.0</c:formatCode>
                <c:ptCount val="1"/>
                <c:pt idx="0">
                  <c:v>115.5</c:v>
                </c:pt>
              </c:numCache>
            </c:numRef>
          </c:yVal>
          <c:bubbleSize>
            <c:numRef>
              <c:f>'2_CC_DemandEvaluation'!$E$20</c:f>
              <c:numCache>
                <c:formatCode>#,##0.0</c:formatCode>
                <c:ptCount val="1"/>
                <c:pt idx="0">
                  <c:v>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F324-4ADA-9B7E-32664DD76F93}"/>
            </c:ext>
          </c:extLst>
        </c:ser>
        <c:ser>
          <c:idx val="3"/>
          <c:order val="3"/>
          <c:tx>
            <c:strRef>
              <c:f>'2_CC_DemandEvaluation'!$A$21</c:f>
              <c:strCache>
                <c:ptCount val="1"/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Ref>
              <c:f>'2_CC_DemandEvaluation'!$C$21</c:f>
              <c:numCache>
                <c:formatCode>#,##0.0</c:formatCode>
                <c:ptCount val="1"/>
                <c:pt idx="0">
                  <c:v>0</c:v>
                </c:pt>
              </c:numCache>
            </c:numRef>
          </c:xVal>
          <c:yVal>
            <c:numRef>
              <c:f>'2_CC_DemandEvaluation'!$D$21</c:f>
              <c:numCache>
                <c:formatCode>#,##0.0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'2_CC_DemandEvaluation'!$E$21</c:f>
              <c:numCache>
                <c:formatCode>#,##0.0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F324-4ADA-9B7E-32664DD76F93}"/>
            </c:ext>
          </c:extLst>
        </c:ser>
        <c:ser>
          <c:idx val="4"/>
          <c:order val="4"/>
          <c:tx>
            <c:strRef>
              <c:f>'2_CC_DemandEvaluation'!$A$22</c:f>
              <c:strCache>
                <c:ptCount val="1"/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Ref>
              <c:f>'2_CC_DemandEvaluation'!$C$22</c:f>
              <c:numCache>
                <c:formatCode>#,##0.0</c:formatCode>
                <c:ptCount val="1"/>
                <c:pt idx="0">
                  <c:v>0</c:v>
                </c:pt>
              </c:numCache>
            </c:numRef>
          </c:xVal>
          <c:yVal>
            <c:numRef>
              <c:f>'2_CC_DemandEvaluation'!$D$22</c:f>
              <c:numCache>
                <c:formatCode>#,##0.0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'2_CC_DemandEvaluation'!$E$22</c:f>
              <c:numCache>
                <c:formatCode>#,##0.0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F324-4ADA-9B7E-32664DD76F93}"/>
            </c:ext>
          </c:extLst>
        </c:ser>
        <c:ser>
          <c:idx val="5"/>
          <c:order val="5"/>
          <c:tx>
            <c:strRef>
              <c:f>'2_CC_DemandEvaluation'!$A$23</c:f>
              <c:strCache>
                <c:ptCount val="1"/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Ref>
              <c:f>'2_CC_DemandEvaluation'!$C$23</c:f>
              <c:numCache>
                <c:formatCode>#,##0.0</c:formatCode>
                <c:ptCount val="1"/>
                <c:pt idx="0">
                  <c:v>0</c:v>
                </c:pt>
              </c:numCache>
            </c:numRef>
          </c:xVal>
          <c:yVal>
            <c:numRef>
              <c:f>'2_CC_DemandEvaluation'!$D$23</c:f>
              <c:numCache>
                <c:formatCode>#,##0.0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'2_CC_DemandEvaluation'!$E$23</c:f>
              <c:numCache>
                <c:formatCode>#,##0.0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F324-4ADA-9B7E-32664DD76F93}"/>
            </c:ext>
          </c:extLst>
        </c:ser>
        <c:ser>
          <c:idx val="6"/>
          <c:order val="6"/>
          <c:tx>
            <c:strRef>
              <c:f>'2_CC_DemandEvaluation'!$A$24</c:f>
              <c:strCache>
                <c:ptCount val="1"/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Ref>
              <c:f>'2_CC_DemandEvaluation'!$C$24</c:f>
              <c:numCache>
                <c:formatCode>#,##0.0</c:formatCode>
                <c:ptCount val="1"/>
                <c:pt idx="0">
                  <c:v>0</c:v>
                </c:pt>
              </c:numCache>
            </c:numRef>
          </c:xVal>
          <c:yVal>
            <c:numRef>
              <c:f>'2_CC_DemandEvaluation'!$D$24</c:f>
              <c:numCache>
                <c:formatCode>#,##0.0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'2_CC_DemandEvaluation'!$E$24</c:f>
              <c:numCache>
                <c:formatCode>#,##0.0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F324-4ADA-9B7E-32664DD76F93}"/>
            </c:ext>
          </c:extLst>
        </c:ser>
        <c:ser>
          <c:idx val="7"/>
          <c:order val="7"/>
          <c:tx>
            <c:strRef>
              <c:f>'2_CC_DemandEvaluation'!$A$25</c:f>
              <c:strCache>
                <c:ptCount val="1"/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Ref>
              <c:f>'2_CC_DemandEvaluation'!$C$25</c:f>
              <c:numCache>
                <c:formatCode>#,##0.0</c:formatCode>
                <c:ptCount val="1"/>
                <c:pt idx="0">
                  <c:v>0</c:v>
                </c:pt>
              </c:numCache>
            </c:numRef>
          </c:xVal>
          <c:yVal>
            <c:numRef>
              <c:f>'2_CC_DemandEvaluation'!$D$25</c:f>
              <c:numCache>
                <c:formatCode>#,##0.0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'2_CC_DemandEvaluation'!$E$25</c:f>
              <c:numCache>
                <c:formatCode>#,##0.0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F324-4ADA-9B7E-32664DD76F93}"/>
            </c:ext>
          </c:extLst>
        </c:ser>
        <c:ser>
          <c:idx val="8"/>
          <c:order val="8"/>
          <c:tx>
            <c:strRef>
              <c:f>'2_CC_DemandEvaluation'!$A$26</c:f>
              <c:strCache>
                <c:ptCount val="1"/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Ref>
              <c:f>'2_CC_DemandEvaluation'!$C$26</c:f>
              <c:numCache>
                <c:formatCode>#,##0.0</c:formatCode>
                <c:ptCount val="1"/>
                <c:pt idx="0">
                  <c:v>0</c:v>
                </c:pt>
              </c:numCache>
            </c:numRef>
          </c:xVal>
          <c:yVal>
            <c:numRef>
              <c:f>'2_CC_DemandEvaluation'!$D$26</c:f>
              <c:numCache>
                <c:formatCode>#,##0.0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'2_CC_DemandEvaluation'!$E$26</c:f>
              <c:numCache>
                <c:formatCode>#,##0.0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F324-4ADA-9B7E-32664DD76F93}"/>
            </c:ext>
          </c:extLst>
        </c:ser>
        <c:ser>
          <c:idx val="9"/>
          <c:order val="9"/>
          <c:tx>
            <c:strRef>
              <c:f>'2_CC_DemandEvaluation'!$A$27</c:f>
              <c:strCache>
                <c:ptCount val="1"/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xVal>
            <c:numRef>
              <c:f>'2_CC_DemandEvaluation'!$C$27</c:f>
              <c:numCache>
                <c:formatCode>#,##0.0</c:formatCode>
                <c:ptCount val="1"/>
                <c:pt idx="0">
                  <c:v>0</c:v>
                </c:pt>
              </c:numCache>
            </c:numRef>
          </c:xVal>
          <c:yVal>
            <c:numRef>
              <c:f>'2_CC_DemandEvaluation'!$D$27</c:f>
              <c:numCache>
                <c:formatCode>#,##0.0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'2_CC_DemandEvaluation'!$E$27</c:f>
              <c:numCache>
                <c:formatCode>#,##0.0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F324-4ADA-9B7E-32664DD76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795365488"/>
        <c:axId val="1"/>
      </c:bubbleChart>
      <c:valAx>
        <c:axId val="1795365488"/>
        <c:scaling>
          <c:orientation val="minMax"/>
          <c:max val="125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Process/Product Complexity</a:t>
                </a:r>
              </a:p>
            </c:rich>
          </c:tx>
          <c:layout>
            <c:manualLayout>
              <c:xMode val="edge"/>
              <c:yMode val="edge"/>
              <c:x val="0.29319769381541133"/>
              <c:y val="0.9292330186976239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25"/>
      </c:valAx>
      <c:valAx>
        <c:axId val="1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Competence Level</a:t>
                </a:r>
              </a:p>
            </c:rich>
          </c:tx>
          <c:layout>
            <c:manualLayout>
              <c:xMode val="edge"/>
              <c:yMode val="edge"/>
              <c:x val="4.9359881113705617E-3"/>
              <c:y val="0.334523886731144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95365488"/>
        <c:crosses val="autoZero"/>
        <c:crossBetween val="midCat"/>
        <c:majorUnit val="1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074071296643489"/>
          <c:y val="9.9828779791787753E-2"/>
          <c:w val="0.19758841255954118"/>
          <c:h val="0.78628688192499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Core Competence Strategy Approach</a:t>
            </a:r>
          </a:p>
        </c:rich>
      </c:tx>
      <c:layout>
        <c:manualLayout>
          <c:xMode val="edge"/>
          <c:yMode val="edge"/>
          <c:x val="6.9350362399100383E-3"/>
          <c:y val="8.818628836700996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41255084663259"/>
          <c:y val="0.10405982027307177"/>
          <c:w val="0.83775237778113265"/>
          <c:h val="0.77780306339702798"/>
        </c:manualLayout>
      </c:layout>
      <c:bubbleChart>
        <c:varyColors val="0"/>
        <c:ser>
          <c:idx val="4"/>
          <c:order val="0"/>
          <c:tx>
            <c:strRef>
              <c:f>'2_CC_DemandEvaluation'!$A$22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1"/>
          <c:xVal>
            <c:numRef>
              <c:f>'2_CC_DemandEvaluation'!$C$22</c:f>
              <c:numCache>
                <c:formatCode>#,##0.0</c:formatCode>
                <c:ptCount val="1"/>
                <c:pt idx="0">
                  <c:v>0</c:v>
                </c:pt>
              </c:numCache>
            </c:numRef>
          </c:xVal>
          <c:yVal>
            <c:numRef>
              <c:f>'2_CC_DemandEvaluation'!$D$22</c:f>
              <c:numCache>
                <c:formatCode>#,##0.0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'2_CC_DemandEvaluation'!$E$22</c:f>
              <c:numCache>
                <c:formatCode>#,##0.0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AA84-4F09-A68A-80598DA40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794967424"/>
        <c:axId val="1"/>
      </c:bubbleChart>
      <c:valAx>
        <c:axId val="1794967424"/>
        <c:scaling>
          <c:orientation val="minMax"/>
          <c:max val="125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Process/Product Complexity</a:t>
                </a:r>
              </a:p>
            </c:rich>
          </c:tx>
          <c:layout>
            <c:manualLayout>
              <c:xMode val="edge"/>
              <c:yMode val="edge"/>
              <c:x val="0.33426874676366386"/>
              <c:y val="0.929483479388285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25"/>
      </c:valAx>
      <c:valAx>
        <c:axId val="1"/>
        <c:scaling>
          <c:orientation val="minMax"/>
          <c:max val="1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Competence Level</a:t>
                </a:r>
              </a:p>
            </c:rich>
          </c:tx>
          <c:layout>
            <c:manualLayout>
              <c:xMode val="edge"/>
              <c:yMode val="edge"/>
              <c:x val="6.9350362399100383E-3"/>
              <c:y val="0.333344170027297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94967424"/>
        <c:crosses val="autoZero"/>
        <c:crossBetween val="midCat"/>
        <c:majorUnit val="2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+mj-lt"/>
              </a:defRPr>
            </a:pPr>
            <a:r>
              <a:rPr lang="en-US" sz="2000">
                <a:latin typeface="+mj-lt"/>
              </a:rPr>
              <a:t>Malvern T&amp;E 2018, @ COGS in kUSD</a:t>
            </a:r>
          </a:p>
        </c:rich>
      </c:tx>
      <c:layout>
        <c:manualLayout>
          <c:xMode val="edge"/>
          <c:yMode val="edge"/>
          <c:x val="5.4549544802545507E-4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Input_Malvern!$A$5</c:f>
              <c:strCache>
                <c:ptCount val="1"/>
                <c:pt idx="0">
                  <c:v>Supply Plan '18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Input_Malvern!$B$5:$M$5</c:f>
              <c:numCache>
                <c:formatCode>General</c:formatCode>
                <c:ptCount val="12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0-43A1-A458-437ECC838E15}"/>
            </c:ext>
          </c:extLst>
        </c:ser>
        <c:ser>
          <c:idx val="1"/>
          <c:order val="2"/>
          <c:tx>
            <c:strRef>
              <c:f>Input_Malvern!$A$6</c:f>
              <c:strCache>
                <c:ptCount val="1"/>
                <c:pt idx="0">
                  <c:v>Financial Plan '18 (FG Output)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val>
            <c:numRef>
              <c:f>Input_Malvern!$B$6:$M$6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70-43A1-A458-437ECC838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8240088"/>
        <c:axId val="1528240480"/>
      </c:barChart>
      <c:lineChart>
        <c:grouping val="standard"/>
        <c:varyColors val="0"/>
        <c:ser>
          <c:idx val="3"/>
          <c:order val="0"/>
          <c:tx>
            <c:strRef>
              <c:f>Input_Malvern!$A$4</c:f>
              <c:strCache>
                <c:ptCount val="1"/>
                <c:pt idx="0">
                  <c:v>Shipments Budget '18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Input_Malvern!$B$4:$M$4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70-43A1-A458-437ECC838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240088"/>
        <c:axId val="1528240480"/>
      </c:lineChart>
      <c:catAx>
        <c:axId val="1528240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+mj-lt"/>
              </a:defRPr>
            </a:pPr>
            <a:endParaRPr lang="de-DE"/>
          </a:p>
        </c:txPr>
        <c:crossAx val="1528240480"/>
        <c:crosses val="autoZero"/>
        <c:auto val="1"/>
        <c:lblAlgn val="ctr"/>
        <c:lblOffset val="100"/>
        <c:noMultiLvlLbl val="1"/>
      </c:catAx>
      <c:valAx>
        <c:axId val="1528240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+mj-lt"/>
              </a:defRPr>
            </a:pPr>
            <a:endParaRPr lang="de-DE"/>
          </a:p>
        </c:txPr>
        <c:crossAx val="15282400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400" b="1">
              <a:latin typeface="+mj-lt"/>
            </a:defRPr>
          </a:pPr>
          <a:endParaRPr lang="de-DE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jp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662491</xdr:colOff>
      <xdr:row>0</xdr:row>
      <xdr:rowOff>200024</xdr:rowOff>
    </xdr:from>
    <xdr:to>
      <xdr:col>16</xdr:col>
      <xdr:colOff>645346</xdr:colOff>
      <xdr:row>3</xdr:row>
      <xdr:rowOff>47624</xdr:rowOff>
    </xdr:to>
    <xdr:pic>
      <xdr:nvPicPr>
        <xdr:cNvPr id="10" name="Grafik 9" descr="Ein Bild, das Zeichnung, Schild enthält.&#10;&#10;Automatisch generierte Beschreibung">
          <a:extLst>
            <a:ext uri="{FF2B5EF4-FFF2-40B4-BE49-F238E27FC236}">
              <a16:creationId xmlns:a16="http://schemas.microsoft.com/office/drawing/2014/main" id="{81900401-F3EF-4230-92B2-ADFB97B99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0566" y="200024"/>
          <a:ext cx="2497455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4</xdr:row>
      <xdr:rowOff>85725</xdr:rowOff>
    </xdr:from>
    <xdr:to>
      <xdr:col>7</xdr:col>
      <xdr:colOff>291465</xdr:colOff>
      <xdr:row>24</xdr:row>
      <xdr:rowOff>161925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5BA56227-442C-4505-AE63-C8462430C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143000"/>
          <a:ext cx="6082665" cy="35052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457200</xdr:colOff>
      <xdr:row>4</xdr:row>
      <xdr:rowOff>76200</xdr:rowOff>
    </xdr:from>
    <xdr:to>
      <xdr:col>14</xdr:col>
      <xdr:colOff>464820</xdr:colOff>
      <xdr:row>24</xdr:row>
      <xdr:rowOff>152400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AF73E9C0-34C9-401E-B7A9-DD0D95CE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133475"/>
          <a:ext cx="6075045" cy="35052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25</xdr:row>
      <xdr:rowOff>66675</xdr:rowOff>
    </xdr:from>
    <xdr:to>
      <xdr:col>7</xdr:col>
      <xdr:colOff>299085</xdr:colOff>
      <xdr:row>45</xdr:row>
      <xdr:rowOff>142875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3F835046-79F8-4B56-BFAE-5A0D068FD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724400"/>
          <a:ext cx="6080760" cy="35052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466725</xdr:colOff>
      <xdr:row>25</xdr:row>
      <xdr:rowOff>66675</xdr:rowOff>
    </xdr:from>
    <xdr:to>
      <xdr:col>14</xdr:col>
      <xdr:colOff>472440</xdr:colOff>
      <xdr:row>45</xdr:row>
      <xdr:rowOff>142875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5EBCDA83-825D-45C2-B6C1-CCABEC21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724400"/>
          <a:ext cx="6073140" cy="35052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46</xdr:row>
      <xdr:rowOff>47625</xdr:rowOff>
    </xdr:from>
    <xdr:to>
      <xdr:col>7</xdr:col>
      <xdr:colOff>310515</xdr:colOff>
      <xdr:row>66</xdr:row>
      <xdr:rowOff>123825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A41C86D6-EEF4-4498-B4B8-37ECF509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305800"/>
          <a:ext cx="6082665" cy="35052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457200</xdr:colOff>
      <xdr:row>46</xdr:row>
      <xdr:rowOff>47625</xdr:rowOff>
    </xdr:from>
    <xdr:to>
      <xdr:col>14</xdr:col>
      <xdr:colOff>470535</xdr:colOff>
      <xdr:row>66</xdr:row>
      <xdr:rowOff>123825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C80BF4A6-9DAB-4126-AD29-2F5A6D940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8305800"/>
          <a:ext cx="6080760" cy="35052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67</xdr:row>
      <xdr:rowOff>28575</xdr:rowOff>
    </xdr:from>
    <xdr:to>
      <xdr:col>7</xdr:col>
      <xdr:colOff>300990</xdr:colOff>
      <xdr:row>87</xdr:row>
      <xdr:rowOff>104775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2D500D6-03B3-4848-B267-F345FBF1D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887200"/>
          <a:ext cx="6082665" cy="35052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685800</xdr:colOff>
      <xdr:row>0</xdr:row>
      <xdr:rowOff>76200</xdr:rowOff>
    </xdr:from>
    <xdr:to>
      <xdr:col>14</xdr:col>
      <xdr:colOff>489734</xdr:colOff>
      <xdr:row>2</xdr:row>
      <xdr:rowOff>257175</xdr:rowOff>
    </xdr:to>
    <xdr:pic>
      <xdr:nvPicPr>
        <xdr:cNvPr id="2" name="Grafik 1" descr="Ein Bild, das Zeichnung, Schild enthält.&#10;&#10;Automatisch generierte Beschreibung">
          <a:extLst>
            <a:ext uri="{FF2B5EF4-FFF2-40B4-BE49-F238E27FC236}">
              <a16:creationId xmlns:a16="http://schemas.microsoft.com/office/drawing/2014/main" id="{BD8918B8-7A4B-4DC0-AC35-B619387C4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69050" y="76200"/>
          <a:ext cx="2594759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247649</xdr:colOff>
      <xdr:row>3</xdr:row>
      <xdr:rowOff>76200</xdr:rowOff>
    </xdr:from>
    <xdr:to>
      <xdr:col>14</xdr:col>
      <xdr:colOff>904874</xdr:colOff>
      <xdr:row>34</xdr:row>
      <xdr:rowOff>142875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9F2B6F7A-1FE3-46E8-93A9-69517272BC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38100</xdr:rowOff>
    </xdr:from>
    <xdr:to>
      <xdr:col>21</xdr:col>
      <xdr:colOff>676275</xdr:colOff>
      <xdr:row>34</xdr:row>
      <xdr:rowOff>133350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EB7E86EA-5D98-4ABA-9BF1-3D8E21AF8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828675</xdr:colOff>
      <xdr:row>6</xdr:row>
      <xdr:rowOff>38101</xdr:rowOff>
    </xdr:from>
    <xdr:to>
      <xdr:col>21</xdr:col>
      <xdr:colOff>238125</xdr:colOff>
      <xdr:row>19</xdr:row>
      <xdr:rowOff>85726</xdr:rowOff>
    </xdr:to>
    <xdr:sp macro="" textlink="">
      <xdr:nvSpPr>
        <xdr:cNvPr id="4" name="Rectangle 7">
          <a:extLst>
            <a:ext uri="{FF2B5EF4-FFF2-40B4-BE49-F238E27FC236}">
              <a16:creationId xmlns:a16="http://schemas.microsoft.com/office/drawing/2014/main" id="{1258A343-F53C-47FD-9689-57559229248C}"/>
            </a:ext>
          </a:extLst>
        </xdr:cNvPr>
        <xdr:cNvSpPr>
          <a:spLocks noChangeArrowheads="1"/>
        </xdr:cNvSpPr>
      </xdr:nvSpPr>
      <xdr:spPr bwMode="auto">
        <a:xfrm>
          <a:off x="20897850" y="1514476"/>
          <a:ext cx="2590800" cy="2514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>
            <a:alpha val="5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771525</xdr:colOff>
      <xdr:row>6</xdr:row>
      <xdr:rowOff>57150</xdr:rowOff>
    </xdr:from>
    <xdr:to>
      <xdr:col>18</xdr:col>
      <xdr:colOff>971550</xdr:colOff>
      <xdr:row>20</xdr:row>
      <xdr:rowOff>47625</xdr:rowOff>
    </xdr:to>
    <xdr:sp macro="" textlink="">
      <xdr:nvSpPr>
        <xdr:cNvPr id="5" name="Rectangle 8">
          <a:extLst>
            <a:ext uri="{FF2B5EF4-FFF2-40B4-BE49-F238E27FC236}">
              <a16:creationId xmlns:a16="http://schemas.microsoft.com/office/drawing/2014/main" id="{F92B1A07-CFE2-494E-9FAE-BB9476B07DF2}"/>
            </a:ext>
          </a:extLst>
        </xdr:cNvPr>
        <xdr:cNvSpPr>
          <a:spLocks noChangeArrowheads="1"/>
        </xdr:cNvSpPr>
      </xdr:nvSpPr>
      <xdr:spPr bwMode="auto">
        <a:xfrm>
          <a:off x="17468850" y="1533525"/>
          <a:ext cx="3571875" cy="2628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>
            <a:alpha val="5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771524</xdr:colOff>
      <xdr:row>19</xdr:row>
      <xdr:rowOff>76200</xdr:rowOff>
    </xdr:from>
    <xdr:to>
      <xdr:col>18</xdr:col>
      <xdr:colOff>1008121</xdr:colOff>
      <xdr:row>31</xdr:row>
      <xdr:rowOff>0</xdr:rowOff>
    </xdr:to>
    <xdr:sp macro="" textlink="">
      <xdr:nvSpPr>
        <xdr:cNvPr id="6" name="Rectangle 9">
          <a:extLst>
            <a:ext uri="{FF2B5EF4-FFF2-40B4-BE49-F238E27FC236}">
              <a16:creationId xmlns:a16="http://schemas.microsoft.com/office/drawing/2014/main" id="{E432B53D-861B-4BC0-9143-8B8F1863E658}"/>
            </a:ext>
          </a:extLst>
        </xdr:cNvPr>
        <xdr:cNvSpPr>
          <a:spLocks noChangeArrowheads="1"/>
        </xdr:cNvSpPr>
      </xdr:nvSpPr>
      <xdr:spPr bwMode="auto">
        <a:xfrm>
          <a:off x="17468849" y="4019550"/>
          <a:ext cx="3608447" cy="1981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>
            <a:alpha val="5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796290</xdr:colOff>
      <xdr:row>10</xdr:row>
      <xdr:rowOff>85725</xdr:rowOff>
    </xdr:from>
    <xdr:to>
      <xdr:col>17</xdr:col>
      <xdr:colOff>1000125</xdr:colOff>
      <xdr:row>15</xdr:row>
      <xdr:rowOff>142875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5A773A75-C851-4B02-B8F5-E6F393E5130E}"/>
            </a:ext>
          </a:extLst>
        </xdr:cNvPr>
        <xdr:cNvSpPr txBox="1">
          <a:spLocks noChangeArrowheads="1"/>
        </xdr:cNvSpPr>
      </xdr:nvSpPr>
      <xdr:spPr bwMode="auto">
        <a:xfrm>
          <a:off x="17493615" y="2276475"/>
          <a:ext cx="237553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+mj-lt"/>
              <a:cs typeface="Arial"/>
            </a:rPr>
            <a:t>(3) Strategic Partner</a:t>
          </a: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+mj-lt"/>
              <a:cs typeface="Arial"/>
            </a:rPr>
            <a:t>Network</a:t>
          </a: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+mj-lt"/>
              <a:cs typeface="Arial"/>
            </a:rPr>
            <a:t>(Extern)</a:t>
          </a:r>
        </a:p>
      </xdr:txBody>
    </xdr:sp>
    <xdr:clientData/>
  </xdr:twoCellAnchor>
  <xdr:twoCellAnchor>
    <xdr:from>
      <xdr:col>15</xdr:col>
      <xdr:colOff>866775</xdr:colOff>
      <xdr:row>22</xdr:row>
      <xdr:rowOff>152399</xdr:rowOff>
    </xdr:from>
    <xdr:to>
      <xdr:col>17</xdr:col>
      <xdr:colOff>866775</xdr:colOff>
      <xdr:row>29</xdr:row>
      <xdr:rowOff>66674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687F6B16-85F7-4E2A-94AE-A44A1CD4E3E4}"/>
            </a:ext>
          </a:extLst>
        </xdr:cNvPr>
        <xdr:cNvSpPr txBox="1">
          <a:spLocks noChangeArrowheads="1"/>
        </xdr:cNvSpPr>
      </xdr:nvSpPr>
      <xdr:spPr bwMode="auto">
        <a:xfrm>
          <a:off x="17564100" y="4610099"/>
          <a:ext cx="21717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+mj-lt"/>
              <a:cs typeface="Arial"/>
            </a:rPr>
            <a:t>(4) Best Cost</a:t>
          </a: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+mj-lt"/>
              <a:cs typeface="Arial"/>
            </a:rPr>
            <a:t>Supply Base</a:t>
          </a: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+mj-lt"/>
              <a:cs typeface="Arial"/>
            </a:rPr>
            <a:t>(Extern)</a:t>
          </a:r>
        </a:p>
      </xdr:txBody>
    </xdr:sp>
    <xdr:clientData/>
  </xdr:twoCellAnchor>
  <xdr:twoCellAnchor>
    <xdr:from>
      <xdr:col>18</xdr:col>
      <xdr:colOff>1095374</xdr:colOff>
      <xdr:row>10</xdr:row>
      <xdr:rowOff>76200</xdr:rowOff>
    </xdr:from>
    <xdr:to>
      <xdr:col>21</xdr:col>
      <xdr:colOff>171449</xdr:colOff>
      <xdr:row>16</xdr:row>
      <xdr:rowOff>219075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5BA20F97-EE06-4185-B11C-465ACB4C66BA}"/>
            </a:ext>
          </a:extLst>
        </xdr:cNvPr>
        <xdr:cNvSpPr txBox="1">
          <a:spLocks noChangeArrowheads="1"/>
        </xdr:cNvSpPr>
      </xdr:nvSpPr>
      <xdr:spPr bwMode="auto">
        <a:xfrm>
          <a:off x="21164549" y="2266950"/>
          <a:ext cx="22574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+mj-lt"/>
              <a:cs typeface="Arial"/>
            </a:rPr>
            <a:t>(1) Best-in-Class</a:t>
          </a: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+mj-lt"/>
              <a:cs typeface="Arial"/>
            </a:rPr>
            <a:t>Global Footprint</a:t>
          </a: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+mj-lt"/>
              <a:cs typeface="Arial"/>
            </a:rPr>
            <a:t>(Intern)</a:t>
          </a:r>
        </a:p>
      </xdr:txBody>
    </xdr:sp>
    <xdr:clientData/>
  </xdr:twoCellAnchor>
  <xdr:twoCellAnchor>
    <xdr:from>
      <xdr:col>10</xdr:col>
      <xdr:colOff>514350</xdr:colOff>
      <xdr:row>6</xdr:row>
      <xdr:rowOff>47625</xdr:rowOff>
    </xdr:from>
    <xdr:to>
      <xdr:col>12</xdr:col>
      <xdr:colOff>752474</xdr:colOff>
      <xdr:row>20</xdr:row>
      <xdr:rowOff>123825</xdr:rowOff>
    </xdr:to>
    <xdr:sp macro="" textlink="">
      <xdr:nvSpPr>
        <xdr:cNvPr id="10" name="Rectangle 38">
          <a:extLst>
            <a:ext uri="{FF2B5EF4-FFF2-40B4-BE49-F238E27FC236}">
              <a16:creationId xmlns:a16="http://schemas.microsoft.com/office/drawing/2014/main" id="{A04DCC3C-CA45-4BE8-89A4-EE279325E923}"/>
            </a:ext>
          </a:extLst>
        </xdr:cNvPr>
        <xdr:cNvSpPr>
          <a:spLocks noChangeArrowheads="1"/>
        </xdr:cNvSpPr>
      </xdr:nvSpPr>
      <xdr:spPr bwMode="auto">
        <a:xfrm>
          <a:off x="11820525" y="1524000"/>
          <a:ext cx="2714624" cy="2714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>
            <a:alpha val="10001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962025</xdr:colOff>
      <xdr:row>6</xdr:row>
      <xdr:rowOff>47625</xdr:rowOff>
    </xdr:from>
    <xdr:to>
      <xdr:col>10</xdr:col>
      <xdr:colOff>695325</xdr:colOff>
      <xdr:row>20</xdr:row>
      <xdr:rowOff>95250</xdr:rowOff>
    </xdr:to>
    <xdr:sp macro="" textlink="">
      <xdr:nvSpPr>
        <xdr:cNvPr id="11" name="Rectangle 39">
          <a:extLst>
            <a:ext uri="{FF2B5EF4-FFF2-40B4-BE49-F238E27FC236}">
              <a16:creationId xmlns:a16="http://schemas.microsoft.com/office/drawing/2014/main" id="{F5FD323E-D4E7-433F-9A08-5F3C092C2E41}"/>
            </a:ext>
          </a:extLst>
        </xdr:cNvPr>
        <xdr:cNvSpPr>
          <a:spLocks noChangeArrowheads="1"/>
        </xdr:cNvSpPr>
      </xdr:nvSpPr>
      <xdr:spPr bwMode="auto">
        <a:xfrm>
          <a:off x="8229600" y="1524000"/>
          <a:ext cx="3771900" cy="2686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>
            <a:alpha val="10001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962304</xdr:colOff>
      <xdr:row>19</xdr:row>
      <xdr:rowOff>76200</xdr:rowOff>
    </xdr:from>
    <xdr:to>
      <xdr:col>10</xdr:col>
      <xdr:colOff>679888</xdr:colOff>
      <xdr:row>31</xdr:row>
      <xdr:rowOff>9525</xdr:rowOff>
    </xdr:to>
    <xdr:sp macro="" textlink="">
      <xdr:nvSpPr>
        <xdr:cNvPr id="12" name="Rectangle 40">
          <a:extLst>
            <a:ext uri="{FF2B5EF4-FFF2-40B4-BE49-F238E27FC236}">
              <a16:creationId xmlns:a16="http://schemas.microsoft.com/office/drawing/2014/main" id="{5E6D54C3-1293-4324-874B-491647F036C2}"/>
            </a:ext>
          </a:extLst>
        </xdr:cNvPr>
        <xdr:cNvSpPr>
          <a:spLocks noChangeArrowheads="1"/>
        </xdr:cNvSpPr>
      </xdr:nvSpPr>
      <xdr:spPr bwMode="auto">
        <a:xfrm>
          <a:off x="8229879" y="4019550"/>
          <a:ext cx="3756184" cy="1990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>
            <a:alpha val="10001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19</xdr:col>
      <xdr:colOff>95250</xdr:colOff>
      <xdr:row>0</xdr:row>
      <xdr:rowOff>57150</xdr:rowOff>
    </xdr:from>
    <xdr:to>
      <xdr:col>21</xdr:col>
      <xdr:colOff>708809</xdr:colOff>
      <xdr:row>2</xdr:row>
      <xdr:rowOff>238125</xdr:rowOff>
    </xdr:to>
    <xdr:pic>
      <xdr:nvPicPr>
        <xdr:cNvPr id="13" name="Grafik 12" descr="Ein Bild, das Zeichnung, Schild enthält.&#10;&#10;Automatisch generierte Beschreibung">
          <a:extLst>
            <a:ext uri="{FF2B5EF4-FFF2-40B4-BE49-F238E27FC236}">
              <a16:creationId xmlns:a16="http://schemas.microsoft.com/office/drawing/2014/main" id="{F8C6046F-42BC-4ED1-B7D5-1FF60B302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50550" y="57150"/>
          <a:ext cx="2594759" cy="762000"/>
        </a:xfrm>
        <a:prstGeom prst="rect">
          <a:avLst/>
        </a:prstGeom>
      </xdr:spPr>
    </xdr:pic>
    <xdr:clientData/>
  </xdr:twoCellAnchor>
  <xdr:twoCellAnchor>
    <xdr:from>
      <xdr:col>10</xdr:col>
      <xdr:colOff>521037</xdr:colOff>
      <xdr:row>19</xdr:row>
      <xdr:rowOff>76200</xdr:rowOff>
    </xdr:from>
    <xdr:to>
      <xdr:col>12</xdr:col>
      <xdr:colOff>752475</xdr:colOff>
      <xdr:row>31</xdr:row>
      <xdr:rowOff>28575</xdr:rowOff>
    </xdr:to>
    <xdr:sp macro="" textlink="">
      <xdr:nvSpPr>
        <xdr:cNvPr id="16" name="Rectangle 38">
          <a:extLst>
            <a:ext uri="{FF2B5EF4-FFF2-40B4-BE49-F238E27FC236}">
              <a16:creationId xmlns:a16="http://schemas.microsoft.com/office/drawing/2014/main" id="{9963AA06-4020-485A-9B0F-D4EA9B600165}"/>
            </a:ext>
          </a:extLst>
        </xdr:cNvPr>
        <xdr:cNvSpPr>
          <a:spLocks noChangeArrowheads="1"/>
        </xdr:cNvSpPr>
      </xdr:nvSpPr>
      <xdr:spPr bwMode="auto">
        <a:xfrm>
          <a:off x="11827212" y="4019550"/>
          <a:ext cx="2707938" cy="2009775"/>
        </a:xfrm>
        <a:prstGeom prst="rect">
          <a:avLst/>
        </a:prstGeom>
        <a:solidFill>
          <a:srgbClr val="0070C0">
            <a:alpha val="10001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838200</xdr:colOff>
      <xdr:row>19</xdr:row>
      <xdr:rowOff>57150</xdr:rowOff>
    </xdr:from>
    <xdr:to>
      <xdr:col>21</xdr:col>
      <xdr:colOff>247650</xdr:colOff>
      <xdr:row>31</xdr:row>
      <xdr:rowOff>19050</xdr:rowOff>
    </xdr:to>
    <xdr:sp macro="" textlink="">
      <xdr:nvSpPr>
        <xdr:cNvPr id="17" name="Rectangle 7">
          <a:extLst>
            <a:ext uri="{FF2B5EF4-FFF2-40B4-BE49-F238E27FC236}">
              <a16:creationId xmlns:a16="http://schemas.microsoft.com/office/drawing/2014/main" id="{37BFC427-4662-47FF-AC29-60AF80161FFE}"/>
            </a:ext>
          </a:extLst>
        </xdr:cNvPr>
        <xdr:cNvSpPr>
          <a:spLocks noChangeArrowheads="1"/>
        </xdr:cNvSpPr>
      </xdr:nvSpPr>
      <xdr:spPr bwMode="auto">
        <a:xfrm>
          <a:off x="20907375" y="4000500"/>
          <a:ext cx="2590800" cy="2019300"/>
        </a:xfrm>
        <a:prstGeom prst="rect">
          <a:avLst/>
        </a:prstGeom>
        <a:solidFill>
          <a:srgbClr val="0070C0">
            <a:alpha val="5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1066800</xdr:colOff>
      <xdr:row>22</xdr:row>
      <xdr:rowOff>28575</xdr:rowOff>
    </xdr:from>
    <xdr:to>
      <xdr:col>21</xdr:col>
      <xdr:colOff>171450</xdr:colOff>
      <xdr:row>30</xdr:row>
      <xdr:rowOff>38099</xdr:rowOff>
    </xdr:to>
    <xdr:sp macro="" textlink="">
      <xdr:nvSpPr>
        <xdr:cNvPr id="18" name="Text Box 12">
          <a:extLst>
            <a:ext uri="{FF2B5EF4-FFF2-40B4-BE49-F238E27FC236}">
              <a16:creationId xmlns:a16="http://schemas.microsoft.com/office/drawing/2014/main" id="{30FB521A-2E64-488A-AF79-D9F5BAA9D04E}"/>
            </a:ext>
          </a:extLst>
        </xdr:cNvPr>
        <xdr:cNvSpPr txBox="1">
          <a:spLocks noChangeArrowheads="1"/>
        </xdr:cNvSpPr>
      </xdr:nvSpPr>
      <xdr:spPr bwMode="auto">
        <a:xfrm>
          <a:off x="21135975" y="4486275"/>
          <a:ext cx="2286000" cy="1381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+mj-lt"/>
              <a:cs typeface="Arial"/>
            </a:rPr>
            <a:t>(2) Low-cost country</a:t>
          </a: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+mj-lt"/>
              <a:cs typeface="Arial"/>
            </a:rPr>
            <a:t>footprint</a:t>
          </a: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+mj-lt"/>
              <a:cs typeface="Arial"/>
            </a:rPr>
            <a:t>(Intern)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333375</xdr:colOff>
      <xdr:row>0</xdr:row>
      <xdr:rowOff>76200</xdr:rowOff>
    </xdr:from>
    <xdr:to>
      <xdr:col>17</xdr:col>
      <xdr:colOff>756434</xdr:colOff>
      <xdr:row>2</xdr:row>
      <xdr:rowOff>257175</xdr:rowOff>
    </xdr:to>
    <xdr:pic>
      <xdr:nvPicPr>
        <xdr:cNvPr id="2" name="Grafik 1" descr="Ein Bild, das Zeichnung, Schild enthält.&#10;&#10;Automatisch generierte Beschreibung">
          <a:extLst>
            <a:ext uri="{FF2B5EF4-FFF2-40B4-BE49-F238E27FC236}">
              <a16:creationId xmlns:a16="http://schemas.microsoft.com/office/drawing/2014/main" id="{51540FC1-D8C2-4372-87E4-52DED8948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35575" y="76200"/>
          <a:ext cx="2594759" cy="76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165137</xdr:colOff>
      <xdr:row>0</xdr:row>
      <xdr:rowOff>38100</xdr:rowOff>
    </xdr:from>
    <xdr:to>
      <xdr:col>41</xdr:col>
      <xdr:colOff>359596</xdr:colOff>
      <xdr:row>2</xdr:row>
      <xdr:rowOff>219075</xdr:rowOff>
    </xdr:to>
    <xdr:pic>
      <xdr:nvPicPr>
        <xdr:cNvPr id="2" name="Grafik 1" descr="Ein Bild, das Zeichnung, Schild enthält.&#10;&#10;Automatisch generierte Beschreibung">
          <a:extLst>
            <a:ext uri="{FF2B5EF4-FFF2-40B4-BE49-F238E27FC236}">
              <a16:creationId xmlns:a16="http://schemas.microsoft.com/office/drawing/2014/main" id="{BE2112A0-8967-42AA-A7CE-77A33AF24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68662" y="38100"/>
          <a:ext cx="2594759" cy="76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14</xdr:col>
      <xdr:colOff>317289</xdr:colOff>
      <xdr:row>36</xdr:row>
      <xdr:rowOff>24236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ev, Maria" refreshedDate="42800.695193287036" createdVersion="4" refreshedVersion="4" minRefreshableVersion="3" recordCount="111" xr:uid="{00000000-000A-0000-FFFF-FFFF3D000000}">
  <cacheSource type="worksheet">
    <worksheetSource ref="A1:N1048576" sheet="Tabelle2"/>
  </cacheSource>
  <cacheFields count="14">
    <cacheField name="Type" numFmtId="0">
      <sharedItems containsBlank="1" count="4">
        <s v="Repl"/>
        <s v="Sets"/>
        <m/>
        <s v="Rep" u="1"/>
      </sharedItems>
    </cacheField>
    <cacheField name="Plant" numFmtId="0">
      <sharedItems containsBlank="1" count="5">
        <s v="Freiburg"/>
        <s v="Kiel"/>
        <s v="Selzach"/>
        <m/>
        <s v="Freiburg " u="1"/>
      </sharedItems>
    </cacheField>
    <cacheField name="Jan 17" numFmtId="0">
      <sharedItems containsString="0" containsBlank="1" containsNumber="1" minValue="0" maxValue="4647354.9566399995"/>
    </cacheField>
    <cacheField name="Feb 17" numFmtId="0">
      <sharedItems containsString="0" containsBlank="1" containsNumber="1" minValue="0" maxValue="5029184.5400000494"/>
    </cacheField>
    <cacheField name="Mrz 17" numFmtId="0">
      <sharedItems containsString="0" containsBlank="1" containsNumber="1" minValue="0" maxValue="2852017.6499264976"/>
    </cacheField>
    <cacheField name="Apr 17" numFmtId="0">
      <sharedItems containsString="0" containsBlank="1" containsNumber="1" minValue="0" maxValue="2886804.2664178987"/>
    </cacheField>
    <cacheField name="Mai 17" numFmtId="0">
      <sharedItems containsString="0" containsBlank="1" containsNumber="1" minValue="0" maxValue="3035310.2325986032"/>
    </cacheField>
    <cacheField name="Jun 17" numFmtId="0">
      <sharedItems containsString="0" containsBlank="1" containsNumber="1" minValue="0" maxValue="3172986.1396477926"/>
    </cacheField>
    <cacheField name="Jul 17" numFmtId="0">
      <sharedItems containsString="0" containsBlank="1" containsNumber="1" minValue="0" maxValue="3209146.1210648934"/>
    </cacheField>
    <cacheField name="Aug 17" numFmtId="0">
      <sharedItems containsString="0" containsBlank="1" containsNumber="1" minValue="0" maxValue="3363433.5775973946"/>
    </cacheField>
    <cacheField name="Sep 17" numFmtId="0">
      <sharedItems containsString="0" containsBlank="1" containsNumber="1" minValue="0" maxValue="3285494.6720457063"/>
    </cacheField>
    <cacheField name="Okt 17" numFmtId="0">
      <sharedItems containsString="0" containsBlank="1" containsNumber="1" minValue="0" maxValue="3273346.5658795927"/>
    </cacheField>
    <cacheField name="Nov 17" numFmtId="0">
      <sharedItems containsString="0" containsBlank="1" containsNumber="1" minValue="0" maxValue="3179210.5188844008"/>
    </cacheField>
    <cacheField name="Dez 17" numFmtId="0">
      <sharedItems containsString="0" containsBlank="1" containsNumber="1" minValue="0" maxValue="3379642.81585650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1">
  <r>
    <x v="0"/>
    <x v="0"/>
    <n v="1150638.3399999985"/>
    <n v="1000000"/>
    <n v="741401.31844010029"/>
    <n v="684874.71823000023"/>
    <n v="717876.48279890046"/>
    <n v="747020.54710399976"/>
    <n v="733231.10887800029"/>
    <n v="728744.75490409997"/>
    <n v="704279.72834909952"/>
    <n v="718536.41766000004"/>
    <n v="699944.26772900124"/>
    <n v="782759.10425199789"/>
  </r>
  <r>
    <x v="0"/>
    <x v="1"/>
    <n v="2000000"/>
    <n v="1950000"/>
    <n v="2085924.0695747903"/>
    <n v="1967997.6631152695"/>
    <n v="2045477.7424947568"/>
    <n v="2051117.1770603496"/>
    <n v="2024929.8166415202"/>
    <n v="2034222.4368925395"/>
    <n v="2057318.4452519699"/>
    <n v="2115990.5820858548"/>
    <n v="2088518.4971434309"/>
    <n v="2218163.3910970697"/>
  </r>
  <r>
    <x v="0"/>
    <x v="2"/>
    <n v="4647354.9566399995"/>
    <n v="5029184.5400000494"/>
    <n v="2852017.6499264976"/>
    <n v="2886804.2664178987"/>
    <n v="3035310.2325986032"/>
    <n v="3172986.1396477926"/>
    <n v="3209146.1210648934"/>
    <n v="3363433.5775973946"/>
    <n v="3285494.6720457063"/>
    <n v="3273346.5658795927"/>
    <n v="3179210.5188844008"/>
    <n v="3379642.8158565052"/>
  </r>
  <r>
    <x v="0"/>
    <x v="0"/>
    <m/>
    <m/>
    <n v="100000"/>
    <n v="100000"/>
    <n v="100000"/>
    <n v="100000"/>
    <n v="100000"/>
    <n v="100000"/>
    <n v="50000"/>
    <n v="50000"/>
    <n v="50000"/>
    <n v="50000"/>
  </r>
  <r>
    <x v="0"/>
    <x v="2"/>
    <m/>
    <m/>
    <n v="1500000"/>
    <n v="1500000"/>
    <n v="1000000"/>
    <n v="1000000"/>
    <n v="800000"/>
    <n v="800000"/>
    <n v="700000"/>
    <n v="500000"/>
    <n v="400000"/>
    <n v="350000"/>
  </r>
  <r>
    <x v="1"/>
    <x v="2"/>
    <n v="55407.218959999984"/>
    <n v="0"/>
    <n v="242331.78343999991"/>
    <n v="371602.03239999985"/>
    <n v="226289.46999999991"/>
    <n v="172872.64999999997"/>
    <n v="96138.625159999981"/>
    <n v="19135"/>
    <n v="72551.819999999978"/>
    <n v="16777.023439999997"/>
    <n v="0"/>
    <n v="0"/>
  </r>
  <r>
    <x v="1"/>
    <x v="1"/>
    <n v="459972"/>
    <n v="185600.10535"/>
    <n v="329218.903291"/>
    <n v="401233.18831600004"/>
    <n v="215511.63346300001"/>
    <n v="129989.381199"/>
    <n v="118067.837998"/>
    <n v="92147.817781999998"/>
    <n v="219639.365479"/>
    <n v="53207.152074999998"/>
    <n v="35507.922276999998"/>
    <n v="4646.7725099999998"/>
  </r>
  <r>
    <x v="1"/>
    <x v="2"/>
    <n v="485943.69336000003"/>
    <n v="366492.30000000005"/>
    <n v="870039.20164199988"/>
    <n v="1206252.2399000002"/>
    <n v="526407.20336000004"/>
    <n v="344253.03168000001"/>
    <n v="352131.03168000007"/>
    <n v="347857.84685799992"/>
    <n v="237093.36106799997"/>
    <n v="220721.26274799995"/>
    <n v="47019.099999999991"/>
    <n v="40801.10168"/>
  </r>
  <r>
    <x v="1"/>
    <x v="2"/>
    <m/>
    <m/>
    <n v="50000"/>
    <n v="50000"/>
    <n v="50000"/>
    <n v="50000"/>
    <n v="50000"/>
    <n v="50000"/>
    <n v="50000"/>
    <n v="10000"/>
    <n v="10000"/>
    <n v="10000"/>
  </r>
  <r>
    <x v="1"/>
    <x v="1"/>
    <m/>
    <m/>
    <n v="0"/>
    <n v="0"/>
    <n v="0"/>
    <n v="0"/>
    <n v="0"/>
    <n v="0"/>
    <n v="0"/>
    <n v="100000"/>
    <n v="100000"/>
    <n v="50000"/>
  </r>
  <r>
    <x v="1"/>
    <x v="2"/>
    <m/>
    <m/>
    <n v="0"/>
    <n v="0"/>
    <n v="0"/>
    <n v="0"/>
    <n v="300000"/>
    <n v="300000"/>
    <n v="100000"/>
    <n v="200000"/>
    <n v="200000"/>
    <n v="200000"/>
  </r>
  <r>
    <x v="1"/>
    <x v="2"/>
    <n v="623053.45000000007"/>
    <n v="328781.07000000007"/>
    <n v="680278.65999999992"/>
    <n v="876404.5"/>
    <n v="529540.89"/>
    <n v="573125.84"/>
    <n v="352952.14999999997"/>
    <n v="289840.81"/>
    <n v="277838.8"/>
    <n v="298324.24000000005"/>
    <n v="0"/>
    <n v="0"/>
  </r>
  <r>
    <x v="0"/>
    <x v="2"/>
    <n v="715893.97000000218"/>
    <n v="729349.86000000057"/>
    <n v="410519.68530000007"/>
    <n v="489177.64070000034"/>
    <n v="455328.29290000035"/>
    <n v="462708.26119999995"/>
    <n v="459548.93780000042"/>
    <n v="488785.95029999991"/>
    <n v="503635.85090000025"/>
    <n v="462227.82820000034"/>
    <n v="474654.85790000006"/>
    <n v="461256.21169999999"/>
  </r>
  <r>
    <x v="1"/>
    <x v="2"/>
    <n v="557537.68000000017"/>
    <n v="781450.10000000033"/>
    <n v="2259872.6700000009"/>
    <n v="1814020.5000000007"/>
    <n v="1205816.8500000006"/>
    <n v="1038061.7000000004"/>
    <n v="557635.25000000023"/>
    <n v="349116.70000000013"/>
    <n v="588502.65000000026"/>
    <n v="238506.25000000006"/>
    <n v="127338.15000000005"/>
    <n v="0"/>
  </r>
  <r>
    <x v="0"/>
    <x v="0"/>
    <n v="201518.21999999962"/>
    <n v="181753.76999999961"/>
    <n v="82970.369199999986"/>
    <n v="101812.51390000005"/>
    <n v="109192.33239999998"/>
    <n v="103513.84959999996"/>
    <n v="112458.49500000011"/>
    <n v="116263.96619999995"/>
    <n v="104936.99609999997"/>
    <n v="102381.08699999994"/>
    <n v="129050.77049999997"/>
    <n v="123351.10089999993"/>
  </r>
  <r>
    <x v="0"/>
    <x v="2"/>
    <n v="257852.70999999938"/>
    <n v="266016.41999999969"/>
    <n v="179143.12409999993"/>
    <n v="201719.58279999997"/>
    <n v="158256.34149999989"/>
    <n v="154339.22310000012"/>
    <n v="181235.25829999999"/>
    <n v="182806.12119999999"/>
    <n v="165607.63379999998"/>
    <n v="162784.41310000006"/>
    <n v="173198.53230000014"/>
    <n v="162285.19420000003"/>
  </r>
  <r>
    <x v="1"/>
    <x v="2"/>
    <n v="351910.82000000007"/>
    <n v="319809.36000000004"/>
    <n v="230837.38390000002"/>
    <n v="239439.59949999995"/>
    <n v="238225.96059999993"/>
    <n v="248669.24270000003"/>
    <n v="272305.95419999998"/>
    <n v="254617.24009999988"/>
    <n v="261439.94599999997"/>
    <n v="271693.06379999995"/>
    <n v="288067.43560000003"/>
    <n v="295018.39581999998"/>
  </r>
  <r>
    <x v="1"/>
    <x v="0"/>
    <n v="0"/>
    <n v="0"/>
    <n v="15135.299999999997"/>
    <n v="0"/>
    <n v="0"/>
    <n v="30270.599999999995"/>
    <n v="30270.599999999995"/>
    <n v="30270.599999999995"/>
    <n v="35315.699999999997"/>
    <n v="18651.399999999998"/>
    <n v="0"/>
    <n v="0"/>
  </r>
  <r>
    <x v="1"/>
    <x v="1"/>
    <n v="0"/>
    <n v="0"/>
    <n v="7388.4167700000007"/>
    <n v="0"/>
    <n v="0"/>
    <n v="0"/>
    <n v="0"/>
    <n v="0"/>
    <n v="0"/>
    <n v="0"/>
    <n v="0"/>
    <n v="0"/>
  </r>
  <r>
    <x v="1"/>
    <x v="2"/>
    <n v="0"/>
    <n v="0"/>
    <n v="392262.25"/>
    <n v="292386.20000000007"/>
    <n v="256654.84999999995"/>
    <n v="184896.6"/>
    <n v="101993.09999999999"/>
    <n v="5572.2"/>
    <n v="6500.9"/>
    <n v="46325.36"/>
    <n v="0"/>
    <n v="0"/>
  </r>
  <r>
    <x v="1"/>
    <x v="1"/>
    <n v="598442"/>
    <n v="345402"/>
    <n v="400000"/>
    <n v="400000"/>
    <n v="400000"/>
    <n v="400000"/>
    <n v="400000"/>
    <n v="400000"/>
    <n v="400000"/>
    <n v="350000"/>
    <n v="350000"/>
    <n v="350000"/>
  </r>
  <r>
    <x v="1"/>
    <x v="1"/>
    <n v="0"/>
    <n v="0"/>
    <n v="0"/>
    <n v="0"/>
    <n v="0"/>
    <n v="0"/>
    <n v="0"/>
    <n v="0"/>
    <n v="0"/>
    <n v="450000"/>
    <n v="450000"/>
    <n v="450000"/>
  </r>
  <r>
    <x v="1"/>
    <x v="0"/>
    <n v="0"/>
    <n v="0"/>
    <n v="0"/>
    <n v="0"/>
    <n v="0"/>
    <n v="0"/>
    <n v="0"/>
    <n v="0"/>
    <n v="0"/>
    <n v="200000"/>
    <n v="200000"/>
    <n v="200000"/>
  </r>
  <r>
    <x v="1"/>
    <x v="1"/>
    <n v="0"/>
    <n v="0"/>
    <n v="0"/>
    <n v="0"/>
    <n v="0"/>
    <n v="0"/>
    <n v="0"/>
    <n v="0"/>
    <n v="0"/>
    <n v="400000"/>
    <n v="300000"/>
    <n v="100000"/>
  </r>
  <r>
    <x v="1"/>
    <x v="0"/>
    <n v="0"/>
    <n v="0"/>
    <n v="10908.539999999997"/>
    <n v="33029.590000000069"/>
    <n v="2351.2600000000002"/>
    <n v="44985.730000000069"/>
    <n v="24295.340000000062"/>
    <n v="77696.739999999947"/>
    <n v="9110.0899999999983"/>
    <n v="2994.57"/>
    <n v="1196.3999999999999"/>
    <n v="2716.6299999999992"/>
  </r>
  <r>
    <x v="1"/>
    <x v="1"/>
    <n v="0"/>
    <n v="0"/>
    <n v="121659.44398099955"/>
    <n v="113891.22955299992"/>
    <n v="119752.09506299937"/>
    <n v="192573.71951500032"/>
    <n v="253937.26416899922"/>
    <n v="154896.57949600005"/>
    <n v="382080.02313199907"/>
    <n v="357612.10966999683"/>
    <n v="334732.08066100016"/>
    <n v="292049.43229900027"/>
  </r>
  <r>
    <x v="1"/>
    <x v="2"/>
    <n v="0"/>
    <n v="0"/>
    <n v="46326.239999999998"/>
    <n v="34122.040000000015"/>
    <n v="53617.839999999924"/>
    <n v="31871.489999999972"/>
    <n v="32807.419999999976"/>
    <n v="21494.860000000015"/>
    <n v="46451.63000000007"/>
    <n v="53504.609999999921"/>
    <n v="41570.499999999964"/>
    <n v="33287.619999999995"/>
  </r>
  <r>
    <x v="0"/>
    <x v="0"/>
    <n v="866496.51999999979"/>
    <n v="660000"/>
    <n v="518686.06479999924"/>
    <n v="523132.58720000042"/>
    <n v="509237.84089999984"/>
    <n v="560264.22850000067"/>
    <n v="557844.43329999922"/>
    <n v="540687.60710000037"/>
    <n v="557979.89250000066"/>
    <n v="559735.10430000012"/>
    <n v="550604.73800000036"/>
    <n v="594988.23699999985"/>
  </r>
  <r>
    <x v="0"/>
    <x v="1"/>
    <n v="3050104"/>
    <n v="2703445.8946500001"/>
    <n v="2487590.3048792798"/>
    <n v="2389941.4394991058"/>
    <n v="2321950.8981723376"/>
    <n v="2461639.7510693888"/>
    <n v="2733132.0668771355"/>
    <n v="2444479.0140195196"/>
    <n v="2564519.9109147796"/>
    <n v="2580090.5157192331"/>
    <n v="2530034.7081971541"/>
    <n v="2928188.7009585728"/>
  </r>
  <r>
    <x v="0"/>
    <x v="2"/>
    <n v="3653841.79"/>
    <n v="3767840.3700000476"/>
    <n v="2172409.8138999976"/>
    <n v="2123257.1953999978"/>
    <n v="2083814.3366999989"/>
    <n v="2374757.639999995"/>
    <n v="2377228.6237000045"/>
    <n v="2091656.7657999985"/>
    <n v="2240835.362000003"/>
    <n v="2317769.0717999935"/>
    <n v="2235347.1473000003"/>
    <n v="2425778.2997999955"/>
  </r>
  <r>
    <x v="1"/>
    <x v="0"/>
    <m/>
    <m/>
    <n v="18974.839999999993"/>
    <n v="39198.985799999995"/>
    <n v="32701.872000000007"/>
    <n v="18989.770000000011"/>
    <n v="5810.2699999999995"/>
    <n v="10029.25"/>
    <n v="7815.8300000000017"/>
    <n v="7076.590000000002"/>
    <n v="6809.9100000000008"/>
    <n v="231.23"/>
  </r>
  <r>
    <x v="1"/>
    <x v="1"/>
    <n v="339117"/>
    <n v="277430"/>
    <n v="59609.684548999998"/>
    <n v="46201.282504059993"/>
    <n v="33411.917651000003"/>
    <n v="41970.178455999994"/>
    <n v="13458.285404000002"/>
    <n v="22333.324628999995"/>
    <n v="27758.614707999997"/>
    <n v="28449.425517000003"/>
    <n v="15984.760595999998"/>
    <n v="16282.729786999997"/>
  </r>
  <r>
    <x v="1"/>
    <x v="2"/>
    <m/>
    <m/>
    <n v="178196.55589999995"/>
    <n v="290863.99290000001"/>
    <n v="163491.37800000003"/>
    <n v="93068.134500000073"/>
    <n v="27785.813999999995"/>
    <n v="42356.200199999999"/>
    <n v="73344.997399999964"/>
    <n v="80677.65399999998"/>
    <n v="90883.65"/>
    <n v="102951.4764"/>
  </r>
  <r>
    <x v="1"/>
    <x v="0"/>
    <m/>
    <m/>
    <n v="170000"/>
    <n v="100000"/>
    <n v="100000"/>
    <n v="50000"/>
    <n v="50000"/>
    <n v="50000"/>
    <n v="50000"/>
    <n v="0"/>
    <n v="0"/>
    <n v="0"/>
  </r>
  <r>
    <x v="1"/>
    <x v="1"/>
    <m/>
    <m/>
    <n v="100000"/>
    <n v="100000"/>
    <n v="100000"/>
    <n v="100000"/>
    <n v="100000"/>
    <n v="100000"/>
    <n v="100000"/>
    <n v="100000"/>
    <n v="100000"/>
    <n v="100000"/>
  </r>
  <r>
    <x v="1"/>
    <x v="2"/>
    <m/>
    <m/>
    <n v="100000"/>
    <n v="100000"/>
    <n v="100000"/>
    <n v="100000"/>
    <n v="100000"/>
    <n v="100000"/>
    <n v="100000"/>
    <n v="100000"/>
    <n v="100000"/>
    <n v="100000"/>
  </r>
  <r>
    <x v="1"/>
    <x v="2"/>
    <m/>
    <m/>
    <n v="174927.87999999989"/>
    <n v="205997.56999999992"/>
    <n v="94285.890000000072"/>
    <n v="76953.510000000009"/>
    <n v="39395.289999999979"/>
    <n v="18868.450000000004"/>
    <n v="47073.209999999985"/>
    <n v="33043.370000000003"/>
    <n v="47362.559999999998"/>
    <n v="35662"/>
  </r>
  <r>
    <x v="0"/>
    <x v="2"/>
    <n v="837303.77999999607"/>
    <n v="345070.62999999861"/>
    <n v="261106.90319999991"/>
    <n v="264098.57339999988"/>
    <n v="268512.51660000015"/>
    <n v="304094.52069999999"/>
    <n v="312708.71799999994"/>
    <n v="286288.02630000009"/>
    <n v="307803.26030000014"/>
    <n v="334248.19140000024"/>
    <n v="317983.42570000014"/>
    <n v="398880.64130000019"/>
  </r>
  <r>
    <x v="1"/>
    <x v="0"/>
    <m/>
    <m/>
    <n v="39460.200000000004"/>
    <n v="128443.26000000001"/>
    <n v="84666.559999999983"/>
    <n v="48549.79"/>
    <n v="46474.990000000049"/>
    <n v="15173.699999999995"/>
    <n v="10687.719999999996"/>
    <n v="14227.470000000007"/>
    <n v="21506.370000000006"/>
    <n v="0"/>
  </r>
  <r>
    <x v="1"/>
    <x v="2"/>
    <m/>
    <m/>
    <n v="134001.80180000004"/>
    <n v="223448.26979999992"/>
    <n v="160571.37519999998"/>
    <n v="67732.539999999979"/>
    <n v="38068.549999999996"/>
    <n v="27181.130000000005"/>
    <n v="35855.040000000008"/>
    <n v="63208.310000000012"/>
    <n v="42472.44"/>
    <n v="1423.49"/>
  </r>
  <r>
    <x v="0"/>
    <x v="0"/>
    <n v="255171.04999999946"/>
    <n v="101202.33100000003"/>
    <n v="9999.7267999999949"/>
    <n v="15543.349099999998"/>
    <n v="25401.980100000004"/>
    <n v="33686.782000000021"/>
    <n v="37443.821300000003"/>
    <n v="41033.315399999985"/>
    <n v="45578.048300000002"/>
    <n v="48715.732399999964"/>
    <n v="51798.584499999997"/>
    <n v="55082.225200000015"/>
  </r>
  <r>
    <x v="0"/>
    <x v="2"/>
    <n v="353271.92000000016"/>
    <n v="274532.19999999873"/>
    <n v="25299.195200000002"/>
    <n v="32117.155200000012"/>
    <n v="38287.907100000011"/>
    <n v="45111.356899999977"/>
    <n v="51121.225200000008"/>
    <n v="53783.523800000017"/>
    <n v="59791.319999999992"/>
    <n v="61427.895000000019"/>
    <n v="65068.583000000006"/>
    <n v="68972.098799999992"/>
  </r>
  <r>
    <x v="1"/>
    <x v="2"/>
    <n v="110620.08999999997"/>
    <n v="68842.170000000013"/>
    <n v="91758.507799999992"/>
    <n v="76295.376299999974"/>
    <n v="91669.379499999966"/>
    <n v="97667.119200000001"/>
    <n v="93731.415999999997"/>
    <n v="113289.64150000001"/>
    <n v="120667.74830000002"/>
    <n v="103018.77480000001"/>
    <n v="94177.926799999972"/>
    <n v="98200.572500000009"/>
  </r>
  <r>
    <x v="1"/>
    <x v="1"/>
    <n v="0"/>
    <n v="0"/>
    <n v="0"/>
    <n v="0"/>
    <n v="0"/>
    <n v="0"/>
    <n v="0"/>
    <n v="0"/>
    <n v="0"/>
    <n v="0"/>
    <n v="173990.60000000003"/>
    <n v="0"/>
  </r>
  <r>
    <x v="1"/>
    <x v="0"/>
    <n v="0"/>
    <n v="0"/>
    <n v="0"/>
    <n v="0"/>
    <n v="0"/>
    <n v="0"/>
    <n v="0"/>
    <n v="0"/>
    <n v="0"/>
    <n v="50000"/>
    <n v="50000"/>
    <n v="50000"/>
  </r>
  <r>
    <x v="1"/>
    <x v="1"/>
    <n v="0"/>
    <n v="0"/>
    <n v="0"/>
    <n v="0"/>
    <n v="0"/>
    <n v="0"/>
    <n v="0"/>
    <n v="0"/>
    <n v="0"/>
    <n v="400000"/>
    <n v="300000"/>
    <n v="100000"/>
  </r>
  <r>
    <x v="1"/>
    <x v="0"/>
    <n v="0"/>
    <n v="0"/>
    <n v="0"/>
    <n v="120506.50999999995"/>
    <n v="120506.50999999995"/>
    <n v="0"/>
    <n v="0"/>
    <n v="0"/>
    <n v="0"/>
    <n v="0"/>
    <n v="0"/>
    <n v="0"/>
  </r>
  <r>
    <x v="1"/>
    <x v="1"/>
    <n v="0"/>
    <n v="0"/>
    <n v="0"/>
    <n v="174489.38268999997"/>
    <n v="174489.38268999997"/>
    <n v="0"/>
    <n v="0"/>
    <n v="0"/>
    <n v="0"/>
    <n v="0"/>
    <n v="0"/>
    <n v="0"/>
  </r>
  <r>
    <x v="1"/>
    <x v="2"/>
    <n v="0"/>
    <n v="0"/>
    <n v="0"/>
    <n v="386241.8949999999"/>
    <n v="386241.8949999999"/>
    <n v="0"/>
    <n v="0"/>
    <n v="0"/>
    <n v="0"/>
    <n v="0"/>
    <n v="0"/>
    <n v="0"/>
  </r>
  <r>
    <x v="1"/>
    <x v="1"/>
    <n v="7450"/>
    <n v="87570"/>
    <n v="82372"/>
    <n v="257764.56693943011"/>
    <n v="131479.94706999999"/>
    <n v="109454.35922299999"/>
    <n v="82623.341342000043"/>
    <n v="83686.173427000016"/>
    <n v="53071.787260000012"/>
    <n v="107914.89701299999"/>
    <n v="88761.411200000002"/>
    <n v="20635.897102999999"/>
  </r>
  <r>
    <x v="1"/>
    <x v="1"/>
    <n v="0"/>
    <n v="0"/>
    <n v="172713.42003200005"/>
    <n v="200716.8031680001"/>
    <n v="314053.21998400026"/>
    <n v="171834.63737600006"/>
    <n v="97206.550207999957"/>
    <n v="170955.85472000003"/>
    <n v="170955.85472000003"/>
    <n v="119258.68571200006"/>
    <n v="250598.44939200004"/>
    <n v="193476.36028800008"/>
  </r>
  <r>
    <x v="1"/>
    <x v="2"/>
    <n v="0"/>
    <n v="0"/>
    <n v="78118.5"/>
    <n v="78118.5"/>
    <n v="78118.5"/>
    <n v="0"/>
    <n v="117177.75"/>
    <n v="117177.75"/>
    <n v="117177.75"/>
    <n v="117177.75"/>
    <n v="0"/>
    <n v="0"/>
  </r>
  <r>
    <x v="0"/>
    <x v="0"/>
    <n v="73416.549999999974"/>
    <n v="114971.54999999987"/>
    <n v="42309.881599999986"/>
    <n v="41014.559399999947"/>
    <n v="43664.834199999968"/>
    <n v="42455.971899999968"/>
    <n v="40597.648599999964"/>
    <n v="41580.411599999999"/>
    <n v="43326.64580000002"/>
    <n v="41576.767699999997"/>
    <n v="39650.321300000003"/>
    <n v="40005.171499999975"/>
  </r>
  <r>
    <x v="0"/>
    <x v="1"/>
    <n v="203545"/>
    <n v="170000"/>
    <n v="208211.48340870987"/>
    <n v="210241.75108573984"/>
    <n v="207269.06684540006"/>
    <n v="213831.18317876986"/>
    <n v="211727.86201632002"/>
    <n v="210059.73374126971"/>
    <n v="224655.79169341977"/>
    <n v="212108.72574034039"/>
    <n v="219181.08876400976"/>
    <n v="246846.84819361998"/>
  </r>
  <r>
    <x v="0"/>
    <x v="2"/>
    <n v="476452.70999999985"/>
    <n v="794431.69999999949"/>
    <n v="232419.7433"/>
    <n v="234815.42440000022"/>
    <n v="243195.85969999971"/>
    <n v="251845.79019999999"/>
    <n v="232301.26700000017"/>
    <n v="230520.50009999974"/>
    <n v="242472.30399999983"/>
    <n v="221342.95670000013"/>
    <n v="229655.96250000029"/>
    <n v="232604.0244999995"/>
  </r>
  <r>
    <x v="1"/>
    <x v="0"/>
    <m/>
    <m/>
    <n v="48905.71799999995"/>
    <n v="92109.815499999953"/>
    <n v="8092.3599999999969"/>
    <n v="3631.0900000000006"/>
    <n v="4251.93"/>
    <n v="1481.5500000000002"/>
    <n v="0"/>
    <n v="0"/>
    <n v="0"/>
    <n v="0"/>
  </r>
  <r>
    <x v="1"/>
    <x v="1"/>
    <n v="92340"/>
    <n v="403214"/>
    <n v="103581.54832735998"/>
    <n v="238105.5815645"/>
    <n v="54375.109755999991"/>
    <n v="5597.0299080000004"/>
    <n v="54.530335999999998"/>
    <n v="0"/>
    <n v="0"/>
    <n v="0"/>
    <n v="0"/>
    <n v="0"/>
  </r>
  <r>
    <x v="1"/>
    <x v="2"/>
    <m/>
    <m/>
    <n v="405003.11609999964"/>
    <n v="542020.77950000053"/>
    <n v="268750.4686000002"/>
    <n v="46027.349999999977"/>
    <n v="72053.552000000025"/>
    <n v="27150.720000000008"/>
    <n v="0"/>
    <n v="0"/>
    <n v="0"/>
    <n v="0"/>
  </r>
  <r>
    <x v="0"/>
    <x v="0"/>
    <n v="216347.42999999979"/>
    <n v="260425.30999999947"/>
    <n v="194559.76816000004"/>
    <n v="211084.95273999995"/>
    <n v="204545.54611999998"/>
    <n v="206332.50436000011"/>
    <n v="209952.06127999994"/>
    <n v="216238.13773999989"/>
    <n v="213955.45959900026"/>
    <n v="216882.76360100001"/>
    <n v="226770.32482100002"/>
    <n v="229013.58955899987"/>
  </r>
  <r>
    <x v="0"/>
    <x v="1"/>
    <n v="1038410"/>
    <n v="750000"/>
    <n v="615072.3844535494"/>
    <n v="615068.08010531939"/>
    <n v="569487.06763521058"/>
    <n v="607639.40366178611"/>
    <n v="579388.32541816018"/>
    <n v="768313.36630811018"/>
    <n v="582219.86111032346"/>
    <n v="598827.77611660887"/>
    <n v="656045.43651374045"/>
    <n v="646100.49031249015"/>
  </r>
  <r>
    <x v="0"/>
    <x v="2"/>
    <n v="802640.02999999991"/>
    <n v="698922.74999999965"/>
    <n v="1042451.9850000006"/>
    <n v="667561.90129999991"/>
    <n v="1134593.47025"/>
    <n v="755279.25320000073"/>
    <n v="923483.92960000015"/>
    <n v="719913.88380000053"/>
    <n v="707497.50959999952"/>
    <n v="775757.96023000078"/>
    <n v="729674.8857999997"/>
    <n v="776138.5979999993"/>
  </r>
  <r>
    <x v="1"/>
    <x v="0"/>
    <n v="0"/>
    <n v="0"/>
    <n v="0"/>
    <n v="10828.885644047172"/>
    <n v="0"/>
    <n v="67448.151487826879"/>
    <n v="0"/>
    <n v="0"/>
    <n v="0"/>
    <n v="0"/>
    <n v="0"/>
    <n v="0"/>
  </r>
  <r>
    <x v="1"/>
    <x v="1"/>
    <n v="0"/>
    <n v="54624"/>
    <n v="70637.677165000001"/>
    <n v="88099.851825677295"/>
    <n v="0"/>
    <n v="273751.2811221758"/>
    <n v="0"/>
    <n v="0"/>
    <n v="28322.536336866902"/>
    <n v="0"/>
    <n v="0"/>
    <n v="0"/>
  </r>
  <r>
    <x v="1"/>
    <x v="2"/>
    <n v="0"/>
    <n v="0"/>
    <n v="198633.25"/>
    <n v="335794.59973950504"/>
    <n v="105875.30307584404"/>
    <n v="100031.05901212302"/>
    <n v="100031.05901212302"/>
    <n v="114024.85722873459"/>
    <n v="0"/>
    <n v="3531.7102494740006"/>
    <n v="0"/>
    <n v="0"/>
  </r>
  <r>
    <x v="0"/>
    <x v="0"/>
    <n v="123603.87999999983"/>
    <n v="20429.539999999972"/>
    <n v="27239.098599999998"/>
    <n v="5525.1170999999986"/>
    <n v="28419.277100000028"/>
    <n v="2326.6676000000007"/>
    <n v="9770.8935999999994"/>
    <n v="42604.919100000006"/>
    <n v="4989.0575000000017"/>
    <n v="13650.169899999988"/>
    <n v="78255.723399999959"/>
    <n v="80954.706699999981"/>
  </r>
  <r>
    <x v="0"/>
    <x v="1"/>
    <n v="124976"/>
    <n v="168000"/>
    <n v="10092.589802549999"/>
    <n v="13762.018790950004"/>
    <n v="98459.697069789981"/>
    <n v="3310.7777305700006"/>
    <n v="27892.146609870008"/>
    <n v="121687.76149769015"/>
    <n v="12548.357691680001"/>
    <n v="19289.119188950004"/>
    <n v="77726.323448790019"/>
    <n v="170578.32376030003"/>
  </r>
  <r>
    <x v="0"/>
    <x v="2"/>
    <n v="157129.53"/>
    <n v="138889.37000000008"/>
    <n v="10798.065300000006"/>
    <n v="15602.719899999996"/>
    <n v="121077.28769999999"/>
    <n v="4659.1402999999964"/>
    <n v="18737.691500000008"/>
    <n v="96393.685900000055"/>
    <n v="9970.576999999992"/>
    <n v="29691.67019999999"/>
    <n v="144553.29740000001"/>
    <n v="184836.59189999994"/>
  </r>
  <r>
    <x v="1"/>
    <x v="0"/>
    <n v="0"/>
    <n v="0"/>
    <n v="0"/>
    <n v="45134.653000000006"/>
    <n v="0"/>
    <n v="0"/>
    <n v="0"/>
    <n v="0"/>
    <n v="0"/>
    <n v="0"/>
    <n v="0"/>
    <n v="0"/>
  </r>
  <r>
    <x v="1"/>
    <x v="1"/>
    <n v="0"/>
    <n v="0"/>
    <n v="0"/>
    <n v="152967.67119527995"/>
    <n v="655.62141399999996"/>
    <n v="0"/>
    <n v="0"/>
    <n v="0"/>
    <n v="0"/>
    <n v="0"/>
    <n v="0"/>
    <n v="0"/>
  </r>
  <r>
    <x v="1"/>
    <x v="2"/>
    <n v="0"/>
    <n v="0"/>
    <n v="0"/>
    <n v="236759.76980000015"/>
    <n v="332.76"/>
    <n v="0"/>
    <n v="0"/>
    <n v="0"/>
    <n v="0"/>
    <n v="0"/>
    <n v="0"/>
    <n v="0"/>
  </r>
  <r>
    <x v="0"/>
    <x v="0"/>
    <n v="40075.579999999914"/>
    <n v="30554.049999999952"/>
    <n v="20559.982899999995"/>
    <n v="23966.951199999989"/>
    <n v="23678.450500000003"/>
    <n v="26681.073299999982"/>
    <n v="28637.822700000012"/>
    <n v="29855.023999999979"/>
    <n v="28159.352999999992"/>
    <n v="27908.148799999981"/>
    <n v="29377.038999999993"/>
    <n v="28536.448999999982"/>
  </r>
  <r>
    <x v="0"/>
    <x v="1"/>
    <n v="150647"/>
    <n v="160000"/>
    <n v="174088.55818337004"/>
    <n v="119316.73536432003"/>
    <n v="127330.72426674995"/>
    <n v="131894.93305874005"/>
    <n v="139926.18656150994"/>
    <n v="139261.21744071005"/>
    <n v="134654.98868281004"/>
    <n v="134563.39463142012"/>
    <n v="133729.3277511799"/>
    <n v="131874.78095063005"/>
  </r>
  <r>
    <x v="0"/>
    <x v="2"/>
    <n v="264977.17000000016"/>
    <n v="355988.9099999998"/>
    <n v="172661.85829999996"/>
    <n v="167920.29725999999"/>
    <n v="187516.20627999955"/>
    <n v="189650.39026000007"/>
    <n v="201573.41944000009"/>
    <n v="208833.24347200044"/>
    <n v="201461.03833999985"/>
    <n v="198770.49863999989"/>
    <n v="210202.69299999953"/>
    <n v="207433.79245999976"/>
  </r>
  <r>
    <x v="1"/>
    <x v="0"/>
    <n v="0"/>
    <n v="0"/>
    <n v="10156.544099999997"/>
    <n v="17969.979599999995"/>
    <n v="14061.034300000007"/>
    <n v="19584.123199999991"/>
    <n v="27384.489699999987"/>
    <n v="13460.718000000003"/>
    <n v="21963.425400000004"/>
    <n v="26345.0897"/>
    <n v="14791.521900000005"/>
    <n v="7672.51"/>
  </r>
  <r>
    <x v="1"/>
    <x v="1"/>
    <n v="89710"/>
    <n v="37250"/>
    <n v="7876.3191869999982"/>
    <n v="20506.249768679998"/>
    <n v="7935.0156679999991"/>
    <n v="8864.3701700000001"/>
    <n v="22805.938743559993"/>
    <n v="12648.216685000003"/>
    <n v="12648.216684999999"/>
    <n v="36810.182442000012"/>
    <n v="12648.216685000001"/>
    <n v="12648.216685000003"/>
  </r>
  <r>
    <x v="1"/>
    <x v="2"/>
    <n v="0"/>
    <n v="0"/>
    <n v="38898.629999999997"/>
    <n v="187022.33220000012"/>
    <n v="55423.119600000005"/>
    <n v="157161.60530000005"/>
    <n v="166794.23809999999"/>
    <n v="117291.75180000001"/>
    <n v="75044.660999999978"/>
    <n v="227661.9749000002"/>
    <n v="55474.460000000006"/>
    <n v="24992.299800000001"/>
  </r>
  <r>
    <x v="0"/>
    <x v="0"/>
    <n v="19064.549999999967"/>
    <n v="15598.92999999998"/>
    <n v="29318.080600000001"/>
    <n v="32808.511999999995"/>
    <n v="105256.24500000007"/>
    <n v="25789.581699999988"/>
    <n v="29339.439599999998"/>
    <n v="28640.540400000005"/>
    <n v="24964.273099999988"/>
    <n v="28687.780699999981"/>
    <n v="33280.310899999997"/>
    <n v="29259.060199999982"/>
  </r>
  <r>
    <x v="0"/>
    <x v="1"/>
    <n v="72186"/>
    <n v="90000"/>
    <n v="235903.82801132009"/>
    <n v="173801.58375209026"/>
    <n v="727753.98003837024"/>
    <n v="197313.92544757997"/>
    <n v="202921.00680647028"/>
    <n v="170298.25631933004"/>
    <n v="147103.80795546001"/>
    <n v="175313.32405466997"/>
    <n v="167661.3028388003"/>
    <n v="164705.73700319001"/>
  </r>
  <r>
    <x v="0"/>
    <x v="2"/>
    <n v="86364.589999999953"/>
    <n v="152321.58000000005"/>
    <n v="135579.6933999999"/>
    <n v="137747.20969999998"/>
    <n v="203581.90640000015"/>
    <n v="131553.50180000014"/>
    <n v="132449.32460000005"/>
    <n v="163956.59140000003"/>
    <n v="104849.16550000012"/>
    <n v="125846.71520000009"/>
    <n v="123643.91860000014"/>
    <n v="175742.91029999999"/>
  </r>
  <r>
    <x v="1"/>
    <x v="0"/>
    <n v="0"/>
    <n v="0"/>
    <n v="0"/>
    <n v="0"/>
    <n v="53172.955000000038"/>
    <n v="53172.955000000038"/>
    <n v="0"/>
    <n v="0"/>
    <n v="0"/>
    <n v="0"/>
    <n v="0"/>
    <n v="0"/>
  </r>
  <r>
    <x v="1"/>
    <x v="1"/>
    <n v="0"/>
    <n v="0"/>
    <n v="0"/>
    <n v="0"/>
    <n v="616415.03563300031"/>
    <n v="616415.03563300031"/>
    <n v="0"/>
    <n v="0"/>
    <n v="0"/>
    <n v="0"/>
    <n v="0"/>
    <n v="0"/>
  </r>
  <r>
    <x v="1"/>
    <x v="2"/>
    <n v="0"/>
    <n v="0"/>
    <n v="0"/>
    <n v="0"/>
    <n v="14048.090000000007"/>
    <m/>
    <n v="0"/>
    <n v="0"/>
    <n v="0"/>
    <n v="0"/>
    <n v="0"/>
    <n v="0"/>
  </r>
  <r>
    <x v="0"/>
    <x v="0"/>
    <n v="2503.8399999999979"/>
    <n v="12261.869999999983"/>
    <n v="17179.409980000011"/>
    <n v="16928.43222000001"/>
    <n v="18336.088920000017"/>
    <n v="17564.738340000007"/>
    <n v="15622.891860000002"/>
    <n v="17800.239739999997"/>
    <n v="18282.310640000007"/>
    <n v="14825.0617"/>
    <n v="11963.059760000006"/>
    <n v="13624.013519999997"/>
  </r>
  <r>
    <x v="0"/>
    <x v="1"/>
    <n v="95585"/>
    <n v="97090"/>
    <n v="75601.067462149978"/>
    <n v="78400.438783239952"/>
    <n v="85449.794013579958"/>
    <n v="77271.084071859979"/>
    <n v="89698.257306529951"/>
    <n v="82043.549257280029"/>
    <n v="85922.606095199983"/>
    <n v="75310.706212649995"/>
    <n v="67001.205544749973"/>
    <n v="66798.236625139951"/>
  </r>
  <r>
    <x v="0"/>
    <x v="2"/>
    <n v="120537.24000000003"/>
    <n v="61888.800000000003"/>
    <n v="70508.303499999936"/>
    <n v="54228.750599999992"/>
    <n v="90072.784300000043"/>
    <n v="54469.880200000007"/>
    <n v="57152.859099999943"/>
    <n v="62605.299000000006"/>
    <n v="58077.298099999985"/>
    <n v="48335.505899999982"/>
    <n v="48476.025000000038"/>
    <n v="47164.761699999988"/>
  </r>
  <r>
    <x v="1"/>
    <x v="0"/>
    <n v="0"/>
    <n v="0"/>
    <n v="5000"/>
    <n v="5000"/>
    <n v="5000"/>
    <n v="5000"/>
    <n v="0"/>
    <n v="0"/>
    <n v="0"/>
    <n v="0"/>
    <n v="0"/>
    <n v="0"/>
  </r>
  <r>
    <x v="1"/>
    <x v="1"/>
    <n v="0"/>
    <n v="21000"/>
    <n v="10000"/>
    <n v="10000"/>
    <n v="10000"/>
    <n v="10000"/>
    <n v="10000"/>
    <n v="10000"/>
    <n v="10000"/>
    <n v="10000"/>
    <n v="10000"/>
    <n v="10000"/>
  </r>
  <r>
    <x v="1"/>
    <x v="2"/>
    <n v="0"/>
    <n v="0"/>
    <n v="15000"/>
    <n v="5000"/>
    <n v="5000"/>
    <n v="5000"/>
    <n v="5000"/>
    <n v="5000"/>
    <n v="5000"/>
    <n v="5000"/>
    <n v="5000"/>
    <n v="5000"/>
  </r>
  <r>
    <x v="0"/>
    <x v="0"/>
    <n v="169530.51999999949"/>
    <n v="32979.119999999959"/>
    <n v="42646.002980000012"/>
    <n v="41476.574590000011"/>
    <n v="33812.849750000016"/>
    <n v="35948.449850000005"/>
    <n v="45745.34510000002"/>
    <n v="34978.526420000031"/>
    <n v="40088.714960000012"/>
    <n v="31233.288410000034"/>
    <n v="32992.77021000001"/>
    <n v="29371.086470000027"/>
  </r>
  <r>
    <x v="0"/>
    <x v="1"/>
    <n v="167904"/>
    <n v="200000"/>
    <n v="199599.04785986023"/>
    <n v="220931.77415896015"/>
    <n v="180714.74751713016"/>
    <n v="167818.26275078015"/>
    <n v="198642.71358735987"/>
    <n v="162292.52894179011"/>
    <n v="157014.34261717988"/>
    <n v="152956.35256234999"/>
    <n v="176854.4724121402"/>
    <n v="194784.33203624"/>
  </r>
  <r>
    <x v="0"/>
    <x v="2"/>
    <n v="88358.980000000214"/>
    <n v="31449.329999999958"/>
    <n v="122311.12530000009"/>
    <n v="139201.83100000012"/>
    <n v="102698.93322000008"/>
    <n v="127341.24389999991"/>
    <n v="150551.20490000016"/>
    <n v="128833.2387799999"/>
    <n v="118250.25729999995"/>
    <n v="113619.74320000011"/>
    <n v="135650.74510000006"/>
    <n v="111473.10707999984"/>
  </r>
  <r>
    <x v="1"/>
    <x v="1"/>
    <n v="0"/>
    <n v="0"/>
    <n v="140000"/>
    <n v="100000"/>
    <n v="40000"/>
    <n v="0"/>
    <n v="0"/>
    <n v="0"/>
    <n v="0"/>
    <n v="0"/>
    <n v="0"/>
    <n v="0"/>
  </r>
  <r>
    <x v="0"/>
    <x v="0"/>
    <n v="2078.0299999999993"/>
    <n v="104.16999999999985"/>
    <n v="28987.478790000005"/>
    <n v="24756.405369999993"/>
    <n v="16324.024910000002"/>
    <n v="14213.529019999994"/>
    <n v="45317.902760000004"/>
    <n v="20294.274859999994"/>
    <n v="21011.022229999995"/>
    <n v="18926.650500000014"/>
    <n v="18886.00353999998"/>
    <n v="17080.10780999999"/>
  </r>
  <r>
    <x v="0"/>
    <x v="1"/>
    <n v="97882"/>
    <n v="152000"/>
    <n v="71391.578146719999"/>
    <n v="74717.169073000056"/>
    <n v="59143.594472060002"/>
    <n v="31555.854176229986"/>
    <n v="50738.107540650039"/>
    <n v="48719.52682246003"/>
    <n v="48674.641920430004"/>
    <n v="59980.716052460033"/>
    <n v="54330.551770309998"/>
    <n v="65990.845214270041"/>
  </r>
  <r>
    <x v="0"/>
    <x v="2"/>
    <n v="1285.6200001351535"/>
    <n v="99738.539999905042"/>
    <n v="34267.793180000008"/>
    <n v="29703.12490999998"/>
    <n v="30871.254029999989"/>
    <n v="14209.085509999997"/>
    <n v="19646.047279999995"/>
    <n v="22887.872470000017"/>
    <n v="37795.553150000007"/>
    <n v="27807.636520000011"/>
    <n v="22702.735670000002"/>
    <n v="17166.971060000014"/>
  </r>
  <r>
    <x v="1"/>
    <x v="0"/>
    <m/>
    <m/>
    <n v="20000"/>
    <n v="20000"/>
    <n v="20000"/>
    <n v="20000"/>
    <n v="20000"/>
    <n v="10000"/>
    <n v="10000"/>
    <n v="0"/>
    <n v="0"/>
    <n v="0"/>
  </r>
  <r>
    <x v="1"/>
    <x v="1"/>
    <m/>
    <m/>
    <n v="150000"/>
    <n v="150000"/>
    <n v="150000"/>
    <n v="150000"/>
    <n v="150000"/>
    <n v="150000"/>
    <n v="150000"/>
    <n v="150000"/>
    <n v="150000"/>
    <n v="150000"/>
  </r>
  <r>
    <x v="1"/>
    <x v="2"/>
    <m/>
    <m/>
    <n v="100000"/>
    <n v="100000"/>
    <n v="100000"/>
    <n v="100000"/>
    <n v="100000"/>
    <n v="100000"/>
    <n v="100000"/>
    <n v="100000"/>
    <n v="100000"/>
    <n v="100000"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M6" firstHeaderRow="0" firstDataRow="1" firstDataCol="1" rowPageCount="1" colPageCount="1"/>
  <pivotFields count="14">
    <pivotField axis="axisRow" showAll="0">
      <items count="5">
        <item m="1" x="3"/>
        <item x="0"/>
        <item x="1"/>
        <item x="2"/>
        <item t="default"/>
      </items>
    </pivotField>
    <pivotField axis="axisPage" multipleItemSelectionAllowed="1" showAll="0">
      <items count="6">
        <item x="0"/>
        <item m="1" x="4"/>
        <item h="1" x="1"/>
        <item h="1" x="2"/>
        <item h="1" x="3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3">
    <i>
      <x v="1"/>
    </i>
    <i>
      <x v="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1" hier="-1"/>
  </pageFields>
  <dataFields count="12">
    <dataField name="Summe von Jan 17" fld="2" baseField="0" baseItem="0"/>
    <dataField name="Summe von Feb 17" fld="3" baseField="0" baseItem="0"/>
    <dataField name="Summe von Mrz 17" fld="4" baseField="0" baseItem="0"/>
    <dataField name="Summe von Apr 17" fld="5" baseField="0" baseItem="0"/>
    <dataField name="Summe von Mai 17" fld="6" baseField="0" baseItem="0"/>
    <dataField name="Summe von Jun 17" fld="7" baseField="0" baseItem="0"/>
    <dataField name="Summe von Jul 17" fld="8" baseField="0" baseItem="0"/>
    <dataField name="Summe von Aug 17" fld="9" baseField="0" baseItem="0"/>
    <dataField name="Summe von Sep 17" fld="10" baseField="0" baseItem="0"/>
    <dataField name="Summe von Okt 17" fld="11" baseField="0" baseItem="0"/>
    <dataField name="Summe von Nov 17" fld="12" baseField="0" baseItem="0"/>
    <dataField name="Summe von Dez 17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Rahmen">
  <a:themeElements>
    <a:clrScheme name="Rahmen">
      <a:dk1>
        <a:srgbClr val="000000"/>
      </a:dk1>
      <a:lt1>
        <a:srgbClr val="FFFFFF"/>
      </a:lt1>
      <a:dk2>
        <a:srgbClr val="545454"/>
      </a:dk2>
      <a:lt2>
        <a:srgbClr val="BFBFBF"/>
      </a:lt2>
      <a:accent1>
        <a:srgbClr val="40BAD2"/>
      </a:accent1>
      <a:accent2>
        <a:srgbClr val="FAB900"/>
      </a:accent2>
      <a:accent3>
        <a:srgbClr val="90BB23"/>
      </a:accent3>
      <a:accent4>
        <a:srgbClr val="EE7008"/>
      </a:accent4>
      <a:accent5>
        <a:srgbClr val="1AB39F"/>
      </a:accent5>
      <a:accent6>
        <a:srgbClr val="D5393D"/>
      </a:accent6>
      <a:hlink>
        <a:srgbClr val="90BB23"/>
      </a:hlink>
      <a:folHlink>
        <a:srgbClr val="EE7008"/>
      </a:folHlink>
    </a:clrScheme>
    <a:fontScheme name="Rahmen">
      <a:majorFont>
        <a:latin typeface="Corbel" panose="020B0503020204020204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Rahmen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20000"/>
                <a:lumMod val="102000"/>
              </a:schemeClr>
            </a:gs>
            <a:gs pos="48000">
              <a:schemeClr val="phClr">
                <a:tint val="98000"/>
                <a:shade val="90000"/>
                <a:satMod val="110000"/>
                <a:lumMod val="103000"/>
              </a:schemeClr>
            </a:gs>
            <a:gs pos="100000">
              <a:schemeClr val="phClr">
                <a:tint val="98000"/>
                <a:shade val="80000"/>
                <a:satMod val="10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rame" id="{F226E7A2-7162-461C-9490-D27D9DC04E43}" vid="{629A0216-3BBD-45C0-B63F-2683BEA18F6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"/>
  <sheetViews>
    <sheetView workbookViewId="0">
      <selection activeCell="J14" sqref="J14"/>
    </sheetView>
  </sheetViews>
  <sheetFormatPr baseColWidth="10" defaultRowHeight="15"/>
  <cols>
    <col min="1" max="1" width="22.375" customWidth="1"/>
    <col min="2" max="2" width="17.25" customWidth="1"/>
    <col min="3" max="3" width="17.5" customWidth="1"/>
    <col min="4" max="4" width="17.75" customWidth="1"/>
    <col min="5" max="5" width="17.5" customWidth="1"/>
    <col min="6" max="6" width="17.75" customWidth="1"/>
    <col min="7" max="7" width="17.375" customWidth="1"/>
    <col min="8" max="8" width="16.75" customWidth="1"/>
    <col min="9" max="9" width="17.75" customWidth="1"/>
    <col min="10" max="11" width="17.5" customWidth="1"/>
    <col min="12" max="12" width="17.75" customWidth="1"/>
    <col min="13" max="13" width="17.5" customWidth="1"/>
  </cols>
  <sheetData>
    <row r="1" spans="1:13">
      <c r="A1" s="2" t="s">
        <v>0</v>
      </c>
      <c r="B1" t="s">
        <v>1</v>
      </c>
    </row>
    <row r="3" spans="1:13">
      <c r="A3" s="2" t="s">
        <v>7</v>
      </c>
      <c r="B3" t="s">
        <v>9</v>
      </c>
      <c r="C3" t="s">
        <v>10</v>
      </c>
      <c r="D3" t="s">
        <v>11</v>
      </c>
      <c r="E3" t="s">
        <v>12</v>
      </c>
      <c r="F3" t="s">
        <v>13</v>
      </c>
      <c r="G3" t="s">
        <v>14</v>
      </c>
      <c r="H3" t="s">
        <v>15</v>
      </c>
      <c r="I3" t="s">
        <v>16</v>
      </c>
      <c r="J3" t="s">
        <v>17</v>
      </c>
      <c r="K3" t="s">
        <v>18</v>
      </c>
      <c r="L3" t="s">
        <v>19</v>
      </c>
      <c r="M3" t="s">
        <v>20</v>
      </c>
    </row>
    <row r="4" spans="1:13">
      <c r="A4" s="3" t="s">
        <v>5</v>
      </c>
      <c r="B4" s="4">
        <v>3120444.509999997</v>
      </c>
      <c r="C4" s="4">
        <v>2430280.6409999989</v>
      </c>
      <c r="D4" s="4">
        <v>1855857.1828500996</v>
      </c>
      <c r="E4" s="4">
        <v>1822924.6730500006</v>
      </c>
      <c r="F4" s="4">
        <v>1935745.9526989008</v>
      </c>
      <c r="G4" s="4">
        <v>1915797.9232740006</v>
      </c>
      <c r="H4" s="4">
        <v>1965961.8639779994</v>
      </c>
      <c r="I4" s="4">
        <v>1958721.7174641003</v>
      </c>
      <c r="J4" s="4">
        <v>1857551.5020781006</v>
      </c>
      <c r="K4" s="4">
        <v>1873058.9726709998</v>
      </c>
      <c r="L4" s="4">
        <v>1952573.9136600015</v>
      </c>
      <c r="M4" s="4">
        <v>2074024.8521109973</v>
      </c>
    </row>
    <row r="5" spans="1:13">
      <c r="A5" s="3" t="s">
        <v>4</v>
      </c>
      <c r="B5" s="4">
        <v>0</v>
      </c>
      <c r="C5" s="4">
        <v>0</v>
      </c>
      <c r="D5" s="4">
        <v>338541.14209999994</v>
      </c>
      <c r="E5" s="4">
        <v>612221.67954404722</v>
      </c>
      <c r="F5" s="4">
        <v>440552.55130000005</v>
      </c>
      <c r="G5" s="4">
        <v>361632.20968782704</v>
      </c>
      <c r="H5" s="4">
        <v>208487.6197000001</v>
      </c>
      <c r="I5" s="4">
        <v>208112.55799999993</v>
      </c>
      <c r="J5" s="4">
        <v>144892.76540000003</v>
      </c>
      <c r="K5" s="4">
        <v>319295.1197000001</v>
      </c>
      <c r="L5" s="4">
        <v>294304.20189999999</v>
      </c>
      <c r="M5" s="4">
        <v>260620.37000000002</v>
      </c>
    </row>
    <row r="6" spans="1:13">
      <c r="A6" s="3" t="s">
        <v>8</v>
      </c>
      <c r="B6" s="4">
        <v>3120444.509999997</v>
      </c>
      <c r="C6" s="4">
        <v>2430280.6409999989</v>
      </c>
      <c r="D6" s="4">
        <v>2194398.3249500995</v>
      </c>
      <c r="E6" s="4">
        <v>2435146.3525940478</v>
      </c>
      <c r="F6" s="4">
        <v>2376298.5039989008</v>
      </c>
      <c r="G6" s="4">
        <v>2277430.1329618278</v>
      </c>
      <c r="H6" s="4">
        <v>2174449.4836779996</v>
      </c>
      <c r="I6" s="4">
        <v>2166834.2754641003</v>
      </c>
      <c r="J6" s="4">
        <v>2002444.2674781005</v>
      </c>
      <c r="K6" s="4">
        <v>2192354.092371</v>
      </c>
      <c r="L6" s="4">
        <v>2246878.1155600017</v>
      </c>
      <c r="M6" s="4">
        <v>2334645.2221109974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9"/>
  <sheetViews>
    <sheetView workbookViewId="0">
      <selection activeCell="A2" sqref="A2:A96"/>
    </sheetView>
  </sheetViews>
  <sheetFormatPr baseColWidth="10" defaultRowHeight="15"/>
  <sheetData>
    <row r="1" spans="1:14">
      <c r="A1" s="5" t="s">
        <v>6</v>
      </c>
      <c r="B1" s="5" t="s">
        <v>0</v>
      </c>
      <c r="C1" s="1">
        <v>42736</v>
      </c>
      <c r="D1" s="1">
        <v>42767</v>
      </c>
      <c r="E1" s="1">
        <v>42795</v>
      </c>
      <c r="F1" s="1">
        <v>42826</v>
      </c>
      <c r="G1" s="1">
        <v>42856</v>
      </c>
      <c r="H1" s="1">
        <v>42887</v>
      </c>
      <c r="I1" s="1">
        <v>42917</v>
      </c>
      <c r="J1" s="1">
        <v>42948</v>
      </c>
      <c r="K1" s="1">
        <v>42979</v>
      </c>
      <c r="L1" s="1">
        <v>43009</v>
      </c>
      <c r="M1" s="1">
        <v>43040</v>
      </c>
      <c r="N1" s="1">
        <v>43070</v>
      </c>
    </row>
    <row r="2" spans="1:14">
      <c r="A2" s="5" t="s">
        <v>5</v>
      </c>
      <c r="B2" s="5" t="s">
        <v>1</v>
      </c>
      <c r="C2" s="6">
        <v>1150638.3399999985</v>
      </c>
      <c r="D2" s="6">
        <v>1000000</v>
      </c>
      <c r="E2" s="6">
        <v>741401.31844010029</v>
      </c>
      <c r="F2" s="6">
        <v>684874.71823000023</v>
      </c>
      <c r="G2" s="6">
        <v>717876.48279890046</v>
      </c>
      <c r="H2" s="6">
        <v>747020.54710399976</v>
      </c>
      <c r="I2" s="6">
        <v>733231.10887800029</v>
      </c>
      <c r="J2" s="6">
        <v>728744.75490409997</v>
      </c>
      <c r="K2" s="6">
        <v>704279.72834909952</v>
      </c>
      <c r="L2" s="6">
        <v>718536.41766000004</v>
      </c>
      <c r="M2" s="6">
        <v>699944.26772900124</v>
      </c>
      <c r="N2" s="6">
        <v>782759.10425199789</v>
      </c>
    </row>
    <row r="3" spans="1:14">
      <c r="A3" s="5" t="s">
        <v>5</v>
      </c>
      <c r="B3" s="5" t="s">
        <v>2</v>
      </c>
      <c r="C3" s="6">
        <v>2000000</v>
      </c>
      <c r="D3" s="6">
        <v>1950000</v>
      </c>
      <c r="E3" s="6">
        <v>2085924.0695747903</v>
      </c>
      <c r="F3" s="6">
        <v>1967997.6631152695</v>
      </c>
      <c r="G3" s="6">
        <v>2045477.7424947568</v>
      </c>
      <c r="H3" s="6">
        <v>2051117.1770603496</v>
      </c>
      <c r="I3" s="6">
        <v>2024929.8166415202</v>
      </c>
      <c r="J3" s="6">
        <v>2034222.4368925395</v>
      </c>
      <c r="K3" s="6">
        <v>2057318.4452519699</v>
      </c>
      <c r="L3" s="6">
        <v>2115990.5820858548</v>
      </c>
      <c r="M3" s="6">
        <v>2088518.4971434309</v>
      </c>
      <c r="N3" s="6">
        <v>2218163.3910970697</v>
      </c>
    </row>
    <row r="4" spans="1:14">
      <c r="A4" s="5" t="s">
        <v>5</v>
      </c>
      <c r="B4" s="5" t="s">
        <v>3</v>
      </c>
      <c r="C4" s="6">
        <v>4647354.9566399995</v>
      </c>
      <c r="D4" s="6">
        <v>5029184.5400000494</v>
      </c>
      <c r="E4" s="6">
        <v>2852017.6499264976</v>
      </c>
      <c r="F4" s="6">
        <v>2886804.2664178987</v>
      </c>
      <c r="G4" s="6">
        <v>3035310.2325986032</v>
      </c>
      <c r="H4" s="6">
        <v>3172986.1396477926</v>
      </c>
      <c r="I4" s="6">
        <v>3209146.1210648934</v>
      </c>
      <c r="J4" s="6">
        <v>3363433.5775973946</v>
      </c>
      <c r="K4" s="6">
        <v>3285494.6720457063</v>
      </c>
      <c r="L4" s="6">
        <v>3273346.5658795927</v>
      </c>
      <c r="M4" s="6">
        <v>3179210.5188844008</v>
      </c>
      <c r="N4" s="6">
        <v>3379642.8158565052</v>
      </c>
    </row>
    <row r="5" spans="1:14">
      <c r="A5" s="5" t="s">
        <v>5</v>
      </c>
      <c r="B5" s="5" t="s">
        <v>1</v>
      </c>
      <c r="C5" s="6"/>
      <c r="D5" s="6"/>
      <c r="E5" s="6">
        <v>100000</v>
      </c>
      <c r="F5" s="6">
        <v>100000</v>
      </c>
      <c r="G5" s="6">
        <v>100000</v>
      </c>
      <c r="H5" s="6">
        <v>100000</v>
      </c>
      <c r="I5" s="6">
        <v>100000</v>
      </c>
      <c r="J5" s="6">
        <v>100000</v>
      </c>
      <c r="K5" s="6">
        <v>50000</v>
      </c>
      <c r="L5" s="6">
        <v>50000</v>
      </c>
      <c r="M5" s="6">
        <v>50000</v>
      </c>
      <c r="N5" s="6">
        <v>50000</v>
      </c>
    </row>
    <row r="6" spans="1:14">
      <c r="A6" s="5" t="s">
        <v>5</v>
      </c>
      <c r="B6" s="5" t="s">
        <v>3</v>
      </c>
      <c r="C6" s="6"/>
      <c r="D6" s="6"/>
      <c r="E6" s="6">
        <v>1500000</v>
      </c>
      <c r="F6" s="6">
        <v>1500000</v>
      </c>
      <c r="G6" s="6">
        <v>1000000</v>
      </c>
      <c r="H6" s="6">
        <v>1000000</v>
      </c>
      <c r="I6" s="6">
        <v>800000</v>
      </c>
      <c r="J6" s="6">
        <v>800000</v>
      </c>
      <c r="K6" s="6">
        <v>700000</v>
      </c>
      <c r="L6" s="6">
        <v>500000</v>
      </c>
      <c r="M6" s="6">
        <v>400000</v>
      </c>
      <c r="N6" s="6">
        <v>350000</v>
      </c>
    </row>
    <row r="7" spans="1:14">
      <c r="A7" s="5" t="s">
        <v>4</v>
      </c>
      <c r="B7" s="5" t="s">
        <v>3</v>
      </c>
      <c r="C7" s="6">
        <v>55407.218959999984</v>
      </c>
      <c r="D7" s="6">
        <v>0</v>
      </c>
      <c r="E7" s="6">
        <v>242331.78343999991</v>
      </c>
      <c r="F7" s="6">
        <v>371602.03239999985</v>
      </c>
      <c r="G7" s="6">
        <v>226289.46999999991</v>
      </c>
      <c r="H7" s="6">
        <v>172872.64999999997</v>
      </c>
      <c r="I7" s="6">
        <v>96138.625159999981</v>
      </c>
      <c r="J7" s="6">
        <v>19135</v>
      </c>
      <c r="K7" s="6">
        <v>72551.819999999978</v>
      </c>
      <c r="L7" s="6">
        <v>16777.023439999997</v>
      </c>
      <c r="M7" s="6">
        <v>0</v>
      </c>
      <c r="N7" s="6">
        <v>0</v>
      </c>
    </row>
    <row r="8" spans="1:14">
      <c r="A8" s="5" t="s">
        <v>4</v>
      </c>
      <c r="B8" s="5" t="s">
        <v>2</v>
      </c>
      <c r="C8" s="6">
        <v>459972</v>
      </c>
      <c r="D8" s="6">
        <v>185600.10535</v>
      </c>
      <c r="E8" s="6">
        <v>329218.903291</v>
      </c>
      <c r="F8" s="6">
        <v>401233.18831600004</v>
      </c>
      <c r="G8" s="6">
        <v>215511.63346300001</v>
      </c>
      <c r="H8" s="6">
        <v>129989.381199</v>
      </c>
      <c r="I8" s="6">
        <v>118067.837998</v>
      </c>
      <c r="J8" s="6">
        <v>92147.817781999998</v>
      </c>
      <c r="K8" s="6">
        <v>219639.365479</v>
      </c>
      <c r="L8" s="6">
        <v>53207.152074999998</v>
      </c>
      <c r="M8" s="6">
        <v>35507.922276999998</v>
      </c>
      <c r="N8" s="6">
        <v>4646.7725099999998</v>
      </c>
    </row>
    <row r="9" spans="1:14">
      <c r="A9" s="5" t="s">
        <v>4</v>
      </c>
      <c r="B9" s="5" t="s">
        <v>3</v>
      </c>
      <c r="C9" s="6">
        <v>485943.69336000003</v>
      </c>
      <c r="D9" s="6">
        <v>366492.30000000005</v>
      </c>
      <c r="E9" s="6">
        <v>870039.20164199988</v>
      </c>
      <c r="F9" s="6">
        <v>1206252.2399000002</v>
      </c>
      <c r="G9" s="6">
        <v>526407.20336000004</v>
      </c>
      <c r="H9" s="6">
        <v>344253.03168000001</v>
      </c>
      <c r="I9" s="6">
        <v>352131.03168000007</v>
      </c>
      <c r="J9" s="6">
        <v>347857.84685799992</v>
      </c>
      <c r="K9" s="6">
        <v>237093.36106799997</v>
      </c>
      <c r="L9" s="6">
        <v>220721.26274799995</v>
      </c>
      <c r="M9" s="6">
        <v>47019.099999999991</v>
      </c>
      <c r="N9" s="6">
        <v>40801.10168</v>
      </c>
    </row>
    <row r="10" spans="1:14">
      <c r="A10" s="5" t="s">
        <v>4</v>
      </c>
      <c r="B10" s="5" t="s">
        <v>3</v>
      </c>
      <c r="C10" s="6"/>
      <c r="D10" s="6"/>
      <c r="E10" s="6">
        <v>50000</v>
      </c>
      <c r="F10" s="6">
        <v>50000</v>
      </c>
      <c r="G10" s="6">
        <v>50000</v>
      </c>
      <c r="H10" s="6">
        <v>50000</v>
      </c>
      <c r="I10" s="6">
        <v>50000</v>
      </c>
      <c r="J10" s="6">
        <v>50000</v>
      </c>
      <c r="K10" s="6">
        <v>50000</v>
      </c>
      <c r="L10" s="6">
        <v>10000</v>
      </c>
      <c r="M10" s="6">
        <v>10000</v>
      </c>
      <c r="N10" s="6">
        <v>10000</v>
      </c>
    </row>
    <row r="11" spans="1:14">
      <c r="A11" s="5" t="s">
        <v>4</v>
      </c>
      <c r="B11" s="5" t="s">
        <v>2</v>
      </c>
      <c r="C11" s="6"/>
      <c r="D11" s="6"/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100000</v>
      </c>
      <c r="M11" s="6">
        <v>100000</v>
      </c>
      <c r="N11" s="6">
        <v>50000</v>
      </c>
    </row>
    <row r="12" spans="1:14">
      <c r="A12" s="5" t="s">
        <v>4</v>
      </c>
      <c r="B12" s="5" t="s">
        <v>3</v>
      </c>
      <c r="C12" s="6"/>
      <c r="D12" s="6"/>
      <c r="E12" s="6">
        <v>0</v>
      </c>
      <c r="F12" s="6">
        <v>0</v>
      </c>
      <c r="G12" s="6">
        <v>0</v>
      </c>
      <c r="H12" s="6">
        <v>0</v>
      </c>
      <c r="I12" s="6">
        <v>300000</v>
      </c>
      <c r="J12" s="6">
        <v>300000</v>
      </c>
      <c r="K12" s="6">
        <v>100000</v>
      </c>
      <c r="L12" s="6">
        <v>200000</v>
      </c>
      <c r="M12" s="6">
        <v>200000</v>
      </c>
      <c r="N12" s="6">
        <v>200000</v>
      </c>
    </row>
    <row r="13" spans="1:14">
      <c r="A13" s="5" t="s">
        <v>4</v>
      </c>
      <c r="B13" s="5" t="s">
        <v>3</v>
      </c>
      <c r="C13" s="6">
        <v>623053.45000000007</v>
      </c>
      <c r="D13" s="6">
        <v>328781.07000000007</v>
      </c>
      <c r="E13" s="6">
        <v>680278.65999999992</v>
      </c>
      <c r="F13" s="6">
        <v>876404.5</v>
      </c>
      <c r="G13" s="6">
        <v>529540.89</v>
      </c>
      <c r="H13" s="6">
        <v>573125.84</v>
      </c>
      <c r="I13" s="6">
        <v>352952.14999999997</v>
      </c>
      <c r="J13" s="6">
        <v>289840.81</v>
      </c>
      <c r="K13" s="6">
        <v>277838.8</v>
      </c>
      <c r="L13" s="6">
        <v>298324.24000000005</v>
      </c>
      <c r="M13" s="6">
        <v>0</v>
      </c>
      <c r="N13" s="6">
        <v>0</v>
      </c>
    </row>
    <row r="14" spans="1:14">
      <c r="A14" s="5" t="s">
        <v>5</v>
      </c>
      <c r="B14" s="5" t="s">
        <v>3</v>
      </c>
      <c r="C14" s="6">
        <v>715893.97000000218</v>
      </c>
      <c r="D14" s="6">
        <v>729349.86000000057</v>
      </c>
      <c r="E14" s="6">
        <v>410519.68530000007</v>
      </c>
      <c r="F14" s="6">
        <v>489177.64070000034</v>
      </c>
      <c r="G14" s="6">
        <v>455328.29290000035</v>
      </c>
      <c r="H14" s="6">
        <v>462708.26119999995</v>
      </c>
      <c r="I14" s="6">
        <v>459548.93780000042</v>
      </c>
      <c r="J14" s="6">
        <v>488785.95029999991</v>
      </c>
      <c r="K14" s="6">
        <v>503635.85090000025</v>
      </c>
      <c r="L14" s="6">
        <v>462227.82820000034</v>
      </c>
      <c r="M14" s="6">
        <v>474654.85790000006</v>
      </c>
      <c r="N14" s="6">
        <v>461256.21169999999</v>
      </c>
    </row>
    <row r="15" spans="1:14">
      <c r="A15" s="5" t="s">
        <v>4</v>
      </c>
      <c r="B15" s="5" t="s">
        <v>3</v>
      </c>
      <c r="C15" s="6">
        <v>557537.68000000017</v>
      </c>
      <c r="D15" s="6">
        <v>781450.10000000033</v>
      </c>
      <c r="E15" s="6">
        <v>2259872.6700000009</v>
      </c>
      <c r="F15" s="6">
        <v>1814020.5000000007</v>
      </c>
      <c r="G15" s="6">
        <v>1205816.8500000006</v>
      </c>
      <c r="H15" s="6">
        <v>1038061.7000000004</v>
      </c>
      <c r="I15" s="6">
        <v>557635.25000000023</v>
      </c>
      <c r="J15" s="6">
        <v>349116.70000000013</v>
      </c>
      <c r="K15" s="6">
        <v>588502.65000000026</v>
      </c>
      <c r="L15" s="6">
        <v>238506.25000000006</v>
      </c>
      <c r="M15" s="6">
        <v>127338.15000000005</v>
      </c>
      <c r="N15" s="6">
        <v>0</v>
      </c>
    </row>
    <row r="16" spans="1:14">
      <c r="A16" s="5" t="s">
        <v>5</v>
      </c>
      <c r="B16" s="5" t="s">
        <v>1</v>
      </c>
      <c r="C16" s="6">
        <v>201518.21999999962</v>
      </c>
      <c r="D16" s="6">
        <v>181753.76999999961</v>
      </c>
      <c r="E16" s="6">
        <v>82970.369199999986</v>
      </c>
      <c r="F16" s="6">
        <v>101812.51390000005</v>
      </c>
      <c r="G16" s="6">
        <v>109192.33239999998</v>
      </c>
      <c r="H16" s="6">
        <v>103513.84959999996</v>
      </c>
      <c r="I16" s="6">
        <v>112458.49500000011</v>
      </c>
      <c r="J16" s="6">
        <v>116263.96619999995</v>
      </c>
      <c r="K16" s="6">
        <v>104936.99609999997</v>
      </c>
      <c r="L16" s="6">
        <v>102381.08699999994</v>
      </c>
      <c r="M16" s="6">
        <v>129050.77049999997</v>
      </c>
      <c r="N16" s="6">
        <v>123351.10089999993</v>
      </c>
    </row>
    <row r="17" spans="1:14">
      <c r="A17" s="5" t="s">
        <v>5</v>
      </c>
      <c r="B17" s="5" t="s">
        <v>3</v>
      </c>
      <c r="C17" s="6">
        <v>257852.70999999938</v>
      </c>
      <c r="D17" s="6">
        <v>266016.41999999969</v>
      </c>
      <c r="E17" s="6">
        <v>179143.12409999993</v>
      </c>
      <c r="F17" s="6">
        <v>201719.58279999997</v>
      </c>
      <c r="G17" s="6">
        <v>158256.34149999989</v>
      </c>
      <c r="H17" s="6">
        <v>154339.22310000012</v>
      </c>
      <c r="I17" s="6">
        <v>181235.25829999999</v>
      </c>
      <c r="J17" s="6">
        <v>182806.12119999999</v>
      </c>
      <c r="K17" s="6">
        <v>165607.63379999998</v>
      </c>
      <c r="L17" s="6">
        <v>162784.41310000006</v>
      </c>
      <c r="M17" s="6">
        <v>173198.53230000014</v>
      </c>
      <c r="N17" s="6">
        <v>162285.19420000003</v>
      </c>
    </row>
    <row r="18" spans="1:14">
      <c r="A18" s="5" t="s">
        <v>4</v>
      </c>
      <c r="B18" s="5" t="s">
        <v>3</v>
      </c>
      <c r="C18" s="6">
        <v>351910.82000000007</v>
      </c>
      <c r="D18" s="6">
        <v>319809.36000000004</v>
      </c>
      <c r="E18" s="6">
        <v>230837.38390000002</v>
      </c>
      <c r="F18" s="6">
        <v>239439.59949999995</v>
      </c>
      <c r="G18" s="6">
        <v>238225.96059999993</v>
      </c>
      <c r="H18" s="6">
        <v>248669.24270000003</v>
      </c>
      <c r="I18" s="6">
        <v>272305.95419999998</v>
      </c>
      <c r="J18" s="6">
        <v>254617.24009999988</v>
      </c>
      <c r="K18" s="6">
        <v>261439.94599999997</v>
      </c>
      <c r="L18" s="6">
        <v>271693.06379999995</v>
      </c>
      <c r="M18" s="6">
        <v>288067.43560000003</v>
      </c>
      <c r="N18" s="6">
        <v>295018.39581999998</v>
      </c>
    </row>
    <row r="19" spans="1:14">
      <c r="A19" s="5" t="s">
        <v>4</v>
      </c>
      <c r="B19" s="5" t="s">
        <v>1</v>
      </c>
      <c r="C19" s="6">
        <v>0</v>
      </c>
      <c r="D19" s="6">
        <v>0</v>
      </c>
      <c r="E19" s="6">
        <v>15135.299999999997</v>
      </c>
      <c r="F19" s="6">
        <v>0</v>
      </c>
      <c r="G19" s="6">
        <v>0</v>
      </c>
      <c r="H19" s="6">
        <v>30270.599999999995</v>
      </c>
      <c r="I19" s="6">
        <v>30270.599999999995</v>
      </c>
      <c r="J19" s="6">
        <v>30270.599999999995</v>
      </c>
      <c r="K19" s="6">
        <v>35315.699999999997</v>
      </c>
      <c r="L19" s="6">
        <v>18651.399999999998</v>
      </c>
      <c r="M19" s="6">
        <v>0</v>
      </c>
      <c r="N19" s="6">
        <v>0</v>
      </c>
    </row>
    <row r="20" spans="1:14">
      <c r="A20" s="5" t="s">
        <v>4</v>
      </c>
      <c r="B20" s="5" t="s">
        <v>2</v>
      </c>
      <c r="C20" s="6">
        <v>0</v>
      </c>
      <c r="D20" s="6">
        <v>0</v>
      </c>
      <c r="E20" s="6">
        <v>7388.4167700000007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</row>
    <row r="21" spans="1:14">
      <c r="A21" s="5" t="s">
        <v>4</v>
      </c>
      <c r="B21" s="5" t="s">
        <v>3</v>
      </c>
      <c r="C21" s="6">
        <v>0</v>
      </c>
      <c r="D21" s="6">
        <v>0</v>
      </c>
      <c r="E21" s="6">
        <v>392262.25</v>
      </c>
      <c r="F21" s="6">
        <v>292386.20000000007</v>
      </c>
      <c r="G21" s="6">
        <v>256654.84999999995</v>
      </c>
      <c r="H21" s="6">
        <v>184896.6</v>
      </c>
      <c r="I21" s="6">
        <v>101993.09999999999</v>
      </c>
      <c r="J21" s="6">
        <v>5572.2</v>
      </c>
      <c r="K21" s="6">
        <v>6500.9</v>
      </c>
      <c r="L21" s="6">
        <v>46325.36</v>
      </c>
      <c r="M21" s="6">
        <v>0</v>
      </c>
      <c r="N21" s="6">
        <v>0</v>
      </c>
    </row>
    <row r="22" spans="1:14">
      <c r="A22" s="5" t="s">
        <v>4</v>
      </c>
      <c r="B22" s="5" t="s">
        <v>2</v>
      </c>
      <c r="C22" s="6">
        <v>598442</v>
      </c>
      <c r="D22" s="6">
        <v>345402</v>
      </c>
      <c r="E22" s="6">
        <v>400000</v>
      </c>
      <c r="F22" s="6">
        <v>400000</v>
      </c>
      <c r="G22" s="6">
        <v>400000</v>
      </c>
      <c r="H22" s="6">
        <v>400000</v>
      </c>
      <c r="I22" s="6">
        <v>400000</v>
      </c>
      <c r="J22" s="6">
        <v>400000</v>
      </c>
      <c r="K22" s="6">
        <v>400000</v>
      </c>
      <c r="L22" s="6">
        <v>350000</v>
      </c>
      <c r="M22" s="6">
        <v>350000</v>
      </c>
      <c r="N22" s="6">
        <v>350000</v>
      </c>
    </row>
    <row r="23" spans="1:14">
      <c r="A23" s="5" t="s">
        <v>4</v>
      </c>
      <c r="B23" s="5" t="s">
        <v>2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450000</v>
      </c>
      <c r="M23" s="6">
        <v>450000</v>
      </c>
      <c r="N23" s="6">
        <v>450000</v>
      </c>
    </row>
    <row r="24" spans="1:14">
      <c r="A24" s="5" t="s">
        <v>4</v>
      </c>
      <c r="B24" s="5" t="s">
        <v>1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200000</v>
      </c>
      <c r="M24" s="6">
        <v>200000</v>
      </c>
      <c r="N24" s="6">
        <v>200000</v>
      </c>
    </row>
    <row r="25" spans="1:14">
      <c r="A25" s="5" t="s">
        <v>4</v>
      </c>
      <c r="B25" s="5" t="s">
        <v>2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400000</v>
      </c>
      <c r="M25" s="6">
        <v>300000</v>
      </c>
      <c r="N25" s="6">
        <v>100000</v>
      </c>
    </row>
    <row r="26" spans="1:14">
      <c r="A26" s="5" t="s">
        <v>4</v>
      </c>
      <c r="B26" s="5" t="s">
        <v>1</v>
      </c>
      <c r="C26" s="6">
        <v>0</v>
      </c>
      <c r="D26" s="6">
        <v>0</v>
      </c>
      <c r="E26" s="6">
        <v>10908.539999999997</v>
      </c>
      <c r="F26" s="6">
        <v>33029.590000000069</v>
      </c>
      <c r="G26" s="6">
        <v>2351.2600000000002</v>
      </c>
      <c r="H26" s="6">
        <v>44985.730000000069</v>
      </c>
      <c r="I26" s="6">
        <v>24295.340000000062</v>
      </c>
      <c r="J26" s="6">
        <v>77696.739999999947</v>
      </c>
      <c r="K26" s="6">
        <v>9110.0899999999983</v>
      </c>
      <c r="L26" s="6">
        <v>2994.57</v>
      </c>
      <c r="M26" s="6">
        <v>1196.3999999999999</v>
      </c>
      <c r="N26" s="6">
        <v>2716.6299999999992</v>
      </c>
    </row>
    <row r="27" spans="1:14">
      <c r="A27" s="5" t="s">
        <v>4</v>
      </c>
      <c r="B27" s="5" t="s">
        <v>2</v>
      </c>
      <c r="C27" s="6">
        <v>0</v>
      </c>
      <c r="D27" s="6">
        <v>0</v>
      </c>
      <c r="E27" s="6">
        <v>121659.44398099955</v>
      </c>
      <c r="F27" s="6">
        <v>113891.22955299992</v>
      </c>
      <c r="G27" s="6">
        <v>119752.09506299937</v>
      </c>
      <c r="H27" s="6">
        <v>192573.71951500032</v>
      </c>
      <c r="I27" s="6">
        <v>253937.26416899922</v>
      </c>
      <c r="J27" s="6">
        <v>154896.57949600005</v>
      </c>
      <c r="K27" s="6">
        <v>382080.02313199907</v>
      </c>
      <c r="L27" s="6">
        <v>357612.10966999683</v>
      </c>
      <c r="M27" s="6">
        <v>334732.08066100016</v>
      </c>
      <c r="N27" s="6">
        <v>292049.43229900027</v>
      </c>
    </row>
    <row r="28" spans="1:14">
      <c r="A28" s="5" t="s">
        <v>4</v>
      </c>
      <c r="B28" s="5" t="s">
        <v>3</v>
      </c>
      <c r="C28" s="6">
        <v>0</v>
      </c>
      <c r="D28" s="6">
        <v>0</v>
      </c>
      <c r="E28" s="6">
        <v>46326.239999999998</v>
      </c>
      <c r="F28" s="6">
        <v>34122.040000000015</v>
      </c>
      <c r="G28" s="6">
        <v>53617.839999999924</v>
      </c>
      <c r="H28" s="6">
        <v>31871.489999999972</v>
      </c>
      <c r="I28" s="6">
        <v>32807.419999999976</v>
      </c>
      <c r="J28" s="6">
        <v>21494.860000000015</v>
      </c>
      <c r="K28" s="6">
        <v>46451.63000000007</v>
      </c>
      <c r="L28" s="6">
        <v>53504.609999999921</v>
      </c>
      <c r="M28" s="6">
        <v>41570.499999999964</v>
      </c>
      <c r="N28" s="6">
        <v>33287.619999999995</v>
      </c>
    </row>
    <row r="29" spans="1:14">
      <c r="A29" s="5" t="s">
        <v>5</v>
      </c>
      <c r="B29" s="5" t="s">
        <v>1</v>
      </c>
      <c r="C29" s="6">
        <v>866496.51999999979</v>
      </c>
      <c r="D29" s="6">
        <v>660000</v>
      </c>
      <c r="E29" s="6">
        <v>518686.06479999924</v>
      </c>
      <c r="F29" s="6">
        <v>523132.58720000042</v>
      </c>
      <c r="G29" s="6">
        <v>509237.84089999984</v>
      </c>
      <c r="H29" s="6">
        <v>560264.22850000067</v>
      </c>
      <c r="I29" s="6">
        <v>557844.43329999922</v>
      </c>
      <c r="J29" s="6">
        <v>540687.60710000037</v>
      </c>
      <c r="K29" s="6">
        <v>557979.89250000066</v>
      </c>
      <c r="L29" s="6">
        <v>559735.10430000012</v>
      </c>
      <c r="M29" s="6">
        <v>550604.73800000036</v>
      </c>
      <c r="N29" s="6">
        <v>594988.23699999985</v>
      </c>
    </row>
    <row r="30" spans="1:14">
      <c r="A30" s="5" t="s">
        <v>5</v>
      </c>
      <c r="B30" s="5" t="s">
        <v>2</v>
      </c>
      <c r="C30" s="6">
        <v>3050104</v>
      </c>
      <c r="D30" s="6">
        <v>2703445.8946500001</v>
      </c>
      <c r="E30" s="6">
        <v>2487590.3048792798</v>
      </c>
      <c r="F30" s="6">
        <v>2389941.4394991058</v>
      </c>
      <c r="G30" s="6">
        <v>2321950.8981723376</v>
      </c>
      <c r="H30" s="6">
        <v>2461639.7510693888</v>
      </c>
      <c r="I30" s="6">
        <v>2733132.0668771355</v>
      </c>
      <c r="J30" s="6">
        <v>2444479.0140195196</v>
      </c>
      <c r="K30" s="6">
        <v>2564519.9109147796</v>
      </c>
      <c r="L30" s="6">
        <v>2580090.5157192331</v>
      </c>
      <c r="M30" s="6">
        <v>2530034.7081971541</v>
      </c>
      <c r="N30" s="6">
        <v>2928188.7009585728</v>
      </c>
    </row>
    <row r="31" spans="1:14">
      <c r="A31" s="5" t="s">
        <v>5</v>
      </c>
      <c r="B31" s="5" t="s">
        <v>3</v>
      </c>
      <c r="C31" s="6">
        <v>3653841.79</v>
      </c>
      <c r="D31" s="6">
        <v>3767840.3700000476</v>
      </c>
      <c r="E31" s="6">
        <v>2172409.8138999976</v>
      </c>
      <c r="F31" s="6">
        <v>2123257.1953999978</v>
      </c>
      <c r="G31" s="6">
        <v>2083814.3366999989</v>
      </c>
      <c r="H31" s="6">
        <v>2374757.639999995</v>
      </c>
      <c r="I31" s="6">
        <v>2377228.6237000045</v>
      </c>
      <c r="J31" s="6">
        <v>2091656.7657999985</v>
      </c>
      <c r="K31" s="6">
        <v>2240835.362000003</v>
      </c>
      <c r="L31" s="6">
        <v>2317769.0717999935</v>
      </c>
      <c r="M31" s="6">
        <v>2235347.1473000003</v>
      </c>
      <c r="N31" s="6">
        <v>2425778.2997999955</v>
      </c>
    </row>
    <row r="32" spans="1:14">
      <c r="A32" s="5" t="s">
        <v>4</v>
      </c>
      <c r="B32" s="5" t="s">
        <v>1</v>
      </c>
      <c r="C32" s="6"/>
      <c r="D32" s="6"/>
      <c r="E32" s="6">
        <v>18974.839999999993</v>
      </c>
      <c r="F32" s="6">
        <v>39198.985799999995</v>
      </c>
      <c r="G32" s="6">
        <v>32701.872000000007</v>
      </c>
      <c r="H32" s="6">
        <v>18989.770000000011</v>
      </c>
      <c r="I32" s="6">
        <v>5810.2699999999995</v>
      </c>
      <c r="J32" s="6">
        <v>10029.25</v>
      </c>
      <c r="K32" s="6">
        <v>7815.8300000000017</v>
      </c>
      <c r="L32" s="6">
        <v>7076.590000000002</v>
      </c>
      <c r="M32" s="6">
        <v>6809.9100000000008</v>
      </c>
      <c r="N32" s="6">
        <v>231.23</v>
      </c>
    </row>
    <row r="33" spans="1:14">
      <c r="A33" s="5" t="s">
        <v>4</v>
      </c>
      <c r="B33" s="5" t="s">
        <v>2</v>
      </c>
      <c r="C33" s="6">
        <v>339117</v>
      </c>
      <c r="D33" s="6">
        <v>277430</v>
      </c>
      <c r="E33" s="6">
        <v>59609.684548999998</v>
      </c>
      <c r="F33" s="6">
        <v>46201.282504059993</v>
      </c>
      <c r="G33" s="6">
        <v>33411.917651000003</v>
      </c>
      <c r="H33" s="6">
        <v>41970.178455999994</v>
      </c>
      <c r="I33" s="6">
        <v>13458.285404000002</v>
      </c>
      <c r="J33" s="6">
        <v>22333.324628999995</v>
      </c>
      <c r="K33" s="6">
        <v>27758.614707999997</v>
      </c>
      <c r="L33" s="6">
        <v>28449.425517000003</v>
      </c>
      <c r="M33" s="6">
        <v>15984.760595999998</v>
      </c>
      <c r="N33" s="6">
        <v>16282.729786999997</v>
      </c>
    </row>
    <row r="34" spans="1:14">
      <c r="A34" s="5" t="s">
        <v>4</v>
      </c>
      <c r="B34" s="5" t="s">
        <v>3</v>
      </c>
      <c r="C34" s="6"/>
      <c r="D34" s="6"/>
      <c r="E34" s="6">
        <v>178196.55589999995</v>
      </c>
      <c r="F34" s="6">
        <v>290863.99290000001</v>
      </c>
      <c r="G34" s="6">
        <v>163491.37800000003</v>
      </c>
      <c r="H34" s="6">
        <v>93068.134500000073</v>
      </c>
      <c r="I34" s="6">
        <v>27785.813999999995</v>
      </c>
      <c r="J34" s="6">
        <v>42356.200199999999</v>
      </c>
      <c r="K34" s="6">
        <v>73344.997399999964</v>
      </c>
      <c r="L34" s="6">
        <v>80677.65399999998</v>
      </c>
      <c r="M34" s="6">
        <v>90883.65</v>
      </c>
      <c r="N34" s="6">
        <v>102951.4764</v>
      </c>
    </row>
    <row r="35" spans="1:14">
      <c r="A35" s="5" t="s">
        <v>4</v>
      </c>
      <c r="B35" s="5" t="s">
        <v>1</v>
      </c>
      <c r="C35" s="6"/>
      <c r="D35" s="6"/>
      <c r="E35" s="6">
        <v>170000</v>
      </c>
      <c r="F35" s="6">
        <v>100000</v>
      </c>
      <c r="G35" s="6">
        <v>100000</v>
      </c>
      <c r="H35" s="6">
        <v>50000</v>
      </c>
      <c r="I35" s="6">
        <v>50000</v>
      </c>
      <c r="J35" s="6">
        <v>50000</v>
      </c>
      <c r="K35" s="6">
        <v>50000</v>
      </c>
      <c r="L35" s="6">
        <v>0</v>
      </c>
      <c r="M35" s="6">
        <v>0</v>
      </c>
      <c r="N35" s="6">
        <v>0</v>
      </c>
    </row>
    <row r="36" spans="1:14">
      <c r="A36" s="5" t="s">
        <v>4</v>
      </c>
      <c r="B36" s="5" t="s">
        <v>2</v>
      </c>
      <c r="C36" s="6"/>
      <c r="D36" s="6"/>
      <c r="E36" s="6">
        <v>100000</v>
      </c>
      <c r="F36" s="6">
        <v>100000</v>
      </c>
      <c r="G36" s="6">
        <v>100000</v>
      </c>
      <c r="H36" s="6">
        <v>100000</v>
      </c>
      <c r="I36" s="6">
        <v>100000</v>
      </c>
      <c r="J36" s="6">
        <v>100000</v>
      </c>
      <c r="K36" s="6">
        <v>100000</v>
      </c>
      <c r="L36" s="6">
        <v>100000</v>
      </c>
      <c r="M36" s="6">
        <v>100000</v>
      </c>
      <c r="N36" s="6">
        <v>100000</v>
      </c>
    </row>
    <row r="37" spans="1:14">
      <c r="A37" s="5" t="s">
        <v>4</v>
      </c>
      <c r="B37" s="5" t="s">
        <v>3</v>
      </c>
      <c r="C37" s="6"/>
      <c r="D37" s="6"/>
      <c r="E37" s="6">
        <v>100000</v>
      </c>
      <c r="F37" s="6">
        <v>100000</v>
      </c>
      <c r="G37" s="6">
        <v>100000</v>
      </c>
      <c r="H37" s="6">
        <v>100000</v>
      </c>
      <c r="I37" s="6">
        <v>100000</v>
      </c>
      <c r="J37" s="6">
        <v>100000</v>
      </c>
      <c r="K37" s="6">
        <v>100000</v>
      </c>
      <c r="L37" s="6">
        <v>100000</v>
      </c>
      <c r="M37" s="6">
        <v>100000</v>
      </c>
      <c r="N37" s="6">
        <v>100000</v>
      </c>
    </row>
    <row r="38" spans="1:14">
      <c r="A38" s="5" t="s">
        <v>4</v>
      </c>
      <c r="B38" s="5" t="s">
        <v>3</v>
      </c>
      <c r="C38" s="6"/>
      <c r="D38" s="6"/>
      <c r="E38" s="6">
        <v>174927.87999999989</v>
      </c>
      <c r="F38" s="6">
        <v>205997.56999999992</v>
      </c>
      <c r="G38" s="6">
        <v>94285.890000000072</v>
      </c>
      <c r="H38" s="6">
        <v>76953.510000000009</v>
      </c>
      <c r="I38" s="6">
        <v>39395.289999999979</v>
      </c>
      <c r="J38" s="6">
        <v>18868.450000000004</v>
      </c>
      <c r="K38" s="6">
        <v>47073.209999999985</v>
      </c>
      <c r="L38" s="6">
        <v>33043.370000000003</v>
      </c>
      <c r="M38" s="6">
        <v>47362.559999999998</v>
      </c>
      <c r="N38" s="6">
        <v>35662</v>
      </c>
    </row>
    <row r="39" spans="1:14">
      <c r="A39" s="5" t="s">
        <v>5</v>
      </c>
      <c r="B39" s="5" t="s">
        <v>3</v>
      </c>
      <c r="C39" s="6">
        <v>837303.77999999607</v>
      </c>
      <c r="D39" s="6">
        <v>345070.62999999861</v>
      </c>
      <c r="E39" s="6">
        <v>261106.90319999991</v>
      </c>
      <c r="F39" s="6">
        <v>264098.57339999988</v>
      </c>
      <c r="G39" s="6">
        <v>268512.51660000015</v>
      </c>
      <c r="H39" s="6">
        <v>304094.52069999999</v>
      </c>
      <c r="I39" s="6">
        <v>312708.71799999994</v>
      </c>
      <c r="J39" s="6">
        <v>286288.02630000009</v>
      </c>
      <c r="K39" s="6">
        <v>307803.26030000014</v>
      </c>
      <c r="L39" s="6">
        <v>334248.19140000024</v>
      </c>
      <c r="M39" s="6">
        <v>317983.42570000014</v>
      </c>
      <c r="N39" s="6">
        <v>398880.64130000019</v>
      </c>
    </row>
    <row r="40" spans="1:14">
      <c r="A40" s="5" t="s">
        <v>4</v>
      </c>
      <c r="B40" s="5" t="s">
        <v>1</v>
      </c>
      <c r="C40" s="6"/>
      <c r="D40" s="6"/>
      <c r="E40" s="6">
        <v>39460.200000000004</v>
      </c>
      <c r="F40" s="6">
        <v>128443.26000000001</v>
      </c>
      <c r="G40" s="6">
        <v>84666.559999999983</v>
      </c>
      <c r="H40" s="6">
        <v>48549.79</v>
      </c>
      <c r="I40" s="6">
        <v>46474.990000000049</v>
      </c>
      <c r="J40" s="6">
        <v>15173.699999999995</v>
      </c>
      <c r="K40" s="6">
        <v>10687.719999999996</v>
      </c>
      <c r="L40" s="6">
        <v>14227.470000000007</v>
      </c>
      <c r="M40" s="6">
        <v>21506.370000000006</v>
      </c>
      <c r="N40" s="6">
        <v>0</v>
      </c>
    </row>
    <row r="41" spans="1:14">
      <c r="A41" s="5" t="s">
        <v>4</v>
      </c>
      <c r="B41" s="5" t="s">
        <v>3</v>
      </c>
      <c r="C41" s="6"/>
      <c r="D41" s="6"/>
      <c r="E41" s="6">
        <v>134001.80180000004</v>
      </c>
      <c r="F41" s="6">
        <v>223448.26979999992</v>
      </c>
      <c r="G41" s="6">
        <v>160571.37519999998</v>
      </c>
      <c r="H41" s="6">
        <v>67732.539999999979</v>
      </c>
      <c r="I41" s="6">
        <v>38068.549999999996</v>
      </c>
      <c r="J41" s="6">
        <v>27181.130000000005</v>
      </c>
      <c r="K41" s="6">
        <v>35855.040000000008</v>
      </c>
      <c r="L41" s="6">
        <v>63208.310000000012</v>
      </c>
      <c r="M41" s="6">
        <v>42472.44</v>
      </c>
      <c r="N41" s="6">
        <v>1423.49</v>
      </c>
    </row>
    <row r="42" spans="1:14">
      <c r="A42" s="5" t="s">
        <v>5</v>
      </c>
      <c r="B42" s="5" t="s">
        <v>1</v>
      </c>
      <c r="C42" s="6">
        <v>255171.04999999946</v>
      </c>
      <c r="D42" s="6">
        <v>101202.33100000003</v>
      </c>
      <c r="E42" s="6">
        <v>9999.7267999999949</v>
      </c>
      <c r="F42" s="6">
        <v>15543.349099999998</v>
      </c>
      <c r="G42" s="6">
        <v>25401.980100000004</v>
      </c>
      <c r="H42" s="6">
        <v>33686.782000000021</v>
      </c>
      <c r="I42" s="6">
        <v>37443.821300000003</v>
      </c>
      <c r="J42" s="6">
        <v>41033.315399999985</v>
      </c>
      <c r="K42" s="6">
        <v>45578.048300000002</v>
      </c>
      <c r="L42" s="6">
        <v>48715.732399999964</v>
      </c>
      <c r="M42" s="6">
        <v>51798.584499999997</v>
      </c>
      <c r="N42" s="6">
        <v>55082.225200000015</v>
      </c>
    </row>
    <row r="43" spans="1:14">
      <c r="A43" s="5" t="s">
        <v>5</v>
      </c>
      <c r="B43" s="5" t="s">
        <v>3</v>
      </c>
      <c r="C43" s="6">
        <v>353271.92000000016</v>
      </c>
      <c r="D43" s="6">
        <v>274532.19999999873</v>
      </c>
      <c r="E43" s="6">
        <v>25299.195200000002</v>
      </c>
      <c r="F43" s="6">
        <v>32117.155200000012</v>
      </c>
      <c r="G43" s="6">
        <v>38287.907100000011</v>
      </c>
      <c r="H43" s="6">
        <v>45111.356899999977</v>
      </c>
      <c r="I43" s="6">
        <v>51121.225200000008</v>
      </c>
      <c r="J43" s="6">
        <v>53783.523800000017</v>
      </c>
      <c r="K43" s="6">
        <v>59791.319999999992</v>
      </c>
      <c r="L43" s="6">
        <v>61427.895000000019</v>
      </c>
      <c r="M43" s="6">
        <v>65068.583000000006</v>
      </c>
      <c r="N43" s="6">
        <v>68972.098799999992</v>
      </c>
    </row>
    <row r="44" spans="1:14">
      <c r="A44" s="5" t="s">
        <v>4</v>
      </c>
      <c r="B44" s="5" t="s">
        <v>3</v>
      </c>
      <c r="C44" s="6">
        <v>110620.08999999997</v>
      </c>
      <c r="D44" s="6">
        <v>68842.170000000013</v>
      </c>
      <c r="E44" s="6">
        <v>91758.507799999992</v>
      </c>
      <c r="F44" s="6">
        <v>76295.376299999974</v>
      </c>
      <c r="G44" s="6">
        <v>91669.379499999966</v>
      </c>
      <c r="H44" s="6">
        <v>97667.119200000001</v>
      </c>
      <c r="I44" s="6">
        <v>93731.415999999997</v>
      </c>
      <c r="J44" s="6">
        <v>113289.64150000001</v>
      </c>
      <c r="K44" s="6">
        <v>120667.74830000002</v>
      </c>
      <c r="L44" s="6">
        <v>103018.77480000001</v>
      </c>
      <c r="M44" s="6">
        <v>94177.926799999972</v>
      </c>
      <c r="N44" s="6">
        <v>98200.572500000009</v>
      </c>
    </row>
    <row r="45" spans="1:14">
      <c r="A45" s="5" t="s">
        <v>4</v>
      </c>
      <c r="B45" s="5" t="s">
        <v>2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173990.60000000003</v>
      </c>
      <c r="N45" s="6">
        <v>0</v>
      </c>
    </row>
    <row r="46" spans="1:14">
      <c r="A46" s="5" t="s">
        <v>4</v>
      </c>
      <c r="B46" s="5" t="s">
        <v>1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50000</v>
      </c>
      <c r="M46" s="6">
        <v>50000</v>
      </c>
      <c r="N46" s="6">
        <v>50000</v>
      </c>
    </row>
    <row r="47" spans="1:14">
      <c r="A47" s="5" t="s">
        <v>4</v>
      </c>
      <c r="B47" s="5" t="s">
        <v>2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400000</v>
      </c>
      <c r="M47" s="6">
        <v>300000</v>
      </c>
      <c r="N47" s="6">
        <v>100000</v>
      </c>
    </row>
    <row r="48" spans="1:14">
      <c r="A48" s="5" t="s">
        <v>4</v>
      </c>
      <c r="B48" s="5" t="s">
        <v>1</v>
      </c>
      <c r="C48" s="6">
        <v>0</v>
      </c>
      <c r="D48" s="6">
        <v>0</v>
      </c>
      <c r="E48" s="6">
        <v>0</v>
      </c>
      <c r="F48" s="6">
        <v>120506.50999999995</v>
      </c>
      <c r="G48" s="6">
        <v>120506.50999999995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</row>
    <row r="49" spans="1:14">
      <c r="A49" s="5" t="s">
        <v>4</v>
      </c>
      <c r="B49" s="5" t="s">
        <v>2</v>
      </c>
      <c r="C49" s="6">
        <v>0</v>
      </c>
      <c r="D49" s="6">
        <v>0</v>
      </c>
      <c r="E49" s="6">
        <v>0</v>
      </c>
      <c r="F49" s="6">
        <v>174489.38268999997</v>
      </c>
      <c r="G49" s="6">
        <v>174489.38268999997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</row>
    <row r="50" spans="1:14">
      <c r="A50" s="5" t="s">
        <v>4</v>
      </c>
      <c r="B50" s="5" t="s">
        <v>3</v>
      </c>
      <c r="C50" s="6">
        <v>0</v>
      </c>
      <c r="D50" s="6">
        <v>0</v>
      </c>
      <c r="E50" s="6">
        <v>0</v>
      </c>
      <c r="F50" s="6">
        <v>386241.8949999999</v>
      </c>
      <c r="G50" s="6">
        <v>386241.8949999999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</row>
    <row r="51" spans="1:14">
      <c r="A51" s="5" t="s">
        <v>4</v>
      </c>
      <c r="B51" s="5" t="s">
        <v>2</v>
      </c>
      <c r="C51" s="6">
        <v>7450</v>
      </c>
      <c r="D51" s="6">
        <v>87570</v>
      </c>
      <c r="E51" s="6">
        <v>82372</v>
      </c>
      <c r="F51" s="6">
        <v>257764.56693943011</v>
      </c>
      <c r="G51" s="6">
        <v>131479.94706999999</v>
      </c>
      <c r="H51" s="6">
        <v>109454.35922299999</v>
      </c>
      <c r="I51" s="6">
        <v>82623.341342000043</v>
      </c>
      <c r="J51" s="6">
        <v>83686.173427000016</v>
      </c>
      <c r="K51" s="6">
        <v>53071.787260000012</v>
      </c>
      <c r="L51" s="6">
        <v>107914.89701299999</v>
      </c>
      <c r="M51" s="6">
        <v>88761.411200000002</v>
      </c>
      <c r="N51" s="6">
        <v>20635.897102999999</v>
      </c>
    </row>
    <row r="52" spans="1:14">
      <c r="A52" s="5" t="s">
        <v>4</v>
      </c>
      <c r="B52" s="5" t="s">
        <v>2</v>
      </c>
      <c r="C52" s="6">
        <v>0</v>
      </c>
      <c r="D52" s="6">
        <v>0</v>
      </c>
      <c r="E52" s="6">
        <v>172713.42003200005</v>
      </c>
      <c r="F52" s="6">
        <v>200716.8031680001</v>
      </c>
      <c r="G52" s="6">
        <v>314053.21998400026</v>
      </c>
      <c r="H52" s="6">
        <v>171834.63737600006</v>
      </c>
      <c r="I52" s="6">
        <v>97206.550207999957</v>
      </c>
      <c r="J52" s="6">
        <v>170955.85472000003</v>
      </c>
      <c r="K52" s="6">
        <v>170955.85472000003</v>
      </c>
      <c r="L52" s="6">
        <v>119258.68571200006</v>
      </c>
      <c r="M52" s="6">
        <v>250598.44939200004</v>
      </c>
      <c r="N52" s="6">
        <v>193476.36028800008</v>
      </c>
    </row>
    <row r="53" spans="1:14">
      <c r="A53" s="5" t="s">
        <v>4</v>
      </c>
      <c r="B53" s="5" t="s">
        <v>3</v>
      </c>
      <c r="C53" s="6">
        <v>0</v>
      </c>
      <c r="D53" s="6">
        <v>0</v>
      </c>
      <c r="E53" s="6">
        <v>78118.5</v>
      </c>
      <c r="F53" s="6">
        <v>78118.5</v>
      </c>
      <c r="G53" s="6">
        <v>78118.5</v>
      </c>
      <c r="H53" s="6">
        <v>0</v>
      </c>
      <c r="I53" s="6">
        <v>117177.75</v>
      </c>
      <c r="J53" s="6">
        <v>117177.75</v>
      </c>
      <c r="K53" s="6">
        <v>117177.75</v>
      </c>
      <c r="L53" s="6">
        <v>117177.75</v>
      </c>
      <c r="M53" s="6">
        <v>0</v>
      </c>
      <c r="N53" s="6">
        <v>0</v>
      </c>
    </row>
    <row r="54" spans="1:14">
      <c r="A54" s="5" t="s">
        <v>5</v>
      </c>
      <c r="B54" s="5" t="s">
        <v>1</v>
      </c>
      <c r="C54" s="6">
        <v>73416.549999999974</v>
      </c>
      <c r="D54" s="6">
        <v>114971.54999999987</v>
      </c>
      <c r="E54" s="6">
        <v>42309.881599999986</v>
      </c>
      <c r="F54" s="6">
        <v>41014.559399999947</v>
      </c>
      <c r="G54" s="6">
        <v>43664.834199999968</v>
      </c>
      <c r="H54" s="6">
        <v>42455.971899999968</v>
      </c>
      <c r="I54" s="6">
        <v>40597.648599999964</v>
      </c>
      <c r="J54" s="6">
        <v>41580.411599999999</v>
      </c>
      <c r="K54" s="6">
        <v>43326.64580000002</v>
      </c>
      <c r="L54" s="6">
        <v>41576.767699999997</v>
      </c>
      <c r="M54" s="6">
        <v>39650.321300000003</v>
      </c>
      <c r="N54" s="6">
        <v>40005.171499999975</v>
      </c>
    </row>
    <row r="55" spans="1:14">
      <c r="A55" s="5" t="s">
        <v>5</v>
      </c>
      <c r="B55" s="5" t="s">
        <v>2</v>
      </c>
      <c r="C55" s="6">
        <v>203545</v>
      </c>
      <c r="D55" s="6">
        <v>170000</v>
      </c>
      <c r="E55" s="6">
        <v>208211.48340870987</v>
      </c>
      <c r="F55" s="6">
        <v>210241.75108573984</v>
      </c>
      <c r="G55" s="6">
        <v>207269.06684540006</v>
      </c>
      <c r="H55" s="6">
        <v>213831.18317876986</v>
      </c>
      <c r="I55" s="6">
        <v>211727.86201632002</v>
      </c>
      <c r="J55" s="6">
        <v>210059.73374126971</v>
      </c>
      <c r="K55" s="6">
        <v>224655.79169341977</v>
      </c>
      <c r="L55" s="6">
        <v>212108.72574034039</v>
      </c>
      <c r="M55" s="6">
        <v>219181.08876400976</v>
      </c>
      <c r="N55" s="6">
        <v>246846.84819361998</v>
      </c>
    </row>
    <row r="56" spans="1:14">
      <c r="A56" s="5" t="s">
        <v>5</v>
      </c>
      <c r="B56" s="5" t="s">
        <v>3</v>
      </c>
      <c r="C56" s="6">
        <v>476452.70999999985</v>
      </c>
      <c r="D56" s="6">
        <v>794431.69999999949</v>
      </c>
      <c r="E56" s="6">
        <v>232419.7433</v>
      </c>
      <c r="F56" s="6">
        <v>234815.42440000022</v>
      </c>
      <c r="G56" s="6">
        <v>243195.85969999971</v>
      </c>
      <c r="H56" s="6">
        <v>251845.79019999999</v>
      </c>
      <c r="I56" s="6">
        <v>232301.26700000017</v>
      </c>
      <c r="J56" s="6">
        <v>230520.50009999974</v>
      </c>
      <c r="K56" s="6">
        <v>242472.30399999983</v>
      </c>
      <c r="L56" s="6">
        <v>221342.95670000013</v>
      </c>
      <c r="M56" s="6">
        <v>229655.96250000029</v>
      </c>
      <c r="N56" s="6">
        <v>232604.0244999995</v>
      </c>
    </row>
    <row r="57" spans="1:14">
      <c r="A57" s="5" t="s">
        <v>4</v>
      </c>
      <c r="B57" s="5" t="s">
        <v>1</v>
      </c>
      <c r="C57" s="6"/>
      <c r="D57" s="6"/>
      <c r="E57" s="6">
        <v>48905.71799999995</v>
      </c>
      <c r="F57" s="6">
        <v>92109.815499999953</v>
      </c>
      <c r="G57" s="6">
        <v>8092.3599999999969</v>
      </c>
      <c r="H57" s="6">
        <v>3631.0900000000006</v>
      </c>
      <c r="I57" s="6">
        <v>4251.93</v>
      </c>
      <c r="J57" s="6">
        <v>1481.5500000000002</v>
      </c>
      <c r="K57" s="6">
        <v>0</v>
      </c>
      <c r="L57" s="6">
        <v>0</v>
      </c>
      <c r="M57" s="6">
        <v>0</v>
      </c>
      <c r="N57" s="6">
        <v>0</v>
      </c>
    </row>
    <row r="58" spans="1:14">
      <c r="A58" s="5" t="s">
        <v>4</v>
      </c>
      <c r="B58" s="5" t="s">
        <v>2</v>
      </c>
      <c r="C58" s="6">
        <v>92340</v>
      </c>
      <c r="D58" s="6">
        <v>403214</v>
      </c>
      <c r="E58" s="6">
        <v>103581.54832735998</v>
      </c>
      <c r="F58" s="6">
        <v>238105.5815645</v>
      </c>
      <c r="G58" s="6">
        <v>54375.109755999991</v>
      </c>
      <c r="H58" s="6">
        <v>5597.0299080000004</v>
      </c>
      <c r="I58" s="6">
        <v>54.530335999999998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</row>
    <row r="59" spans="1:14">
      <c r="A59" s="5" t="s">
        <v>4</v>
      </c>
      <c r="B59" s="5" t="s">
        <v>3</v>
      </c>
      <c r="C59" s="6"/>
      <c r="D59" s="6"/>
      <c r="E59" s="6">
        <v>405003.11609999964</v>
      </c>
      <c r="F59" s="6">
        <v>542020.77950000053</v>
      </c>
      <c r="G59" s="6">
        <v>268750.4686000002</v>
      </c>
      <c r="H59" s="6">
        <v>46027.349999999977</v>
      </c>
      <c r="I59" s="6">
        <v>72053.552000000025</v>
      </c>
      <c r="J59" s="6">
        <v>27150.720000000008</v>
      </c>
      <c r="K59" s="6">
        <v>0</v>
      </c>
      <c r="L59" s="6">
        <v>0</v>
      </c>
      <c r="M59" s="6">
        <v>0</v>
      </c>
      <c r="N59" s="6">
        <v>0</v>
      </c>
    </row>
    <row r="60" spans="1:14">
      <c r="A60" s="5" t="s">
        <v>5</v>
      </c>
      <c r="B60" s="5" t="s">
        <v>1</v>
      </c>
      <c r="C60" s="6">
        <v>216347.42999999979</v>
      </c>
      <c r="D60" s="6">
        <v>260425.30999999947</v>
      </c>
      <c r="E60" s="6">
        <v>194559.76816000004</v>
      </c>
      <c r="F60" s="6">
        <v>211084.95273999995</v>
      </c>
      <c r="G60" s="6">
        <v>204545.54611999998</v>
      </c>
      <c r="H60" s="6">
        <v>206332.50436000011</v>
      </c>
      <c r="I60" s="6">
        <v>209952.06127999994</v>
      </c>
      <c r="J60" s="6">
        <v>216238.13773999989</v>
      </c>
      <c r="K60" s="6">
        <v>213955.45959900026</v>
      </c>
      <c r="L60" s="6">
        <v>216882.76360100001</v>
      </c>
      <c r="M60" s="6">
        <v>226770.32482100002</v>
      </c>
      <c r="N60" s="6">
        <v>229013.58955899987</v>
      </c>
    </row>
    <row r="61" spans="1:14">
      <c r="A61" s="5" t="s">
        <v>5</v>
      </c>
      <c r="B61" s="5" t="s">
        <v>2</v>
      </c>
      <c r="C61" s="6">
        <v>1038410</v>
      </c>
      <c r="D61" s="6">
        <v>750000</v>
      </c>
      <c r="E61" s="6">
        <v>615072.3844535494</v>
      </c>
      <c r="F61" s="6">
        <v>615068.08010531939</v>
      </c>
      <c r="G61" s="6">
        <v>569487.06763521058</v>
      </c>
      <c r="H61" s="6">
        <v>607639.40366178611</v>
      </c>
      <c r="I61" s="6">
        <v>579388.32541816018</v>
      </c>
      <c r="J61" s="6">
        <v>768313.36630811018</v>
      </c>
      <c r="K61" s="6">
        <v>582219.86111032346</v>
      </c>
      <c r="L61" s="6">
        <v>598827.77611660887</v>
      </c>
      <c r="M61" s="6">
        <v>656045.43651374045</v>
      </c>
      <c r="N61" s="6">
        <v>646100.49031249015</v>
      </c>
    </row>
    <row r="62" spans="1:14">
      <c r="A62" s="5" t="s">
        <v>5</v>
      </c>
      <c r="B62" s="5" t="s">
        <v>3</v>
      </c>
      <c r="C62" s="6">
        <v>802640.02999999991</v>
      </c>
      <c r="D62" s="6">
        <v>698922.74999999965</v>
      </c>
      <c r="E62" s="6">
        <v>1042451.9850000006</v>
      </c>
      <c r="F62" s="6">
        <v>667561.90129999991</v>
      </c>
      <c r="G62" s="6">
        <v>1134593.47025</v>
      </c>
      <c r="H62" s="6">
        <v>755279.25320000073</v>
      </c>
      <c r="I62" s="6">
        <v>923483.92960000015</v>
      </c>
      <c r="J62" s="6">
        <v>719913.88380000053</v>
      </c>
      <c r="K62" s="6">
        <v>707497.50959999952</v>
      </c>
      <c r="L62" s="6">
        <v>775757.96023000078</v>
      </c>
      <c r="M62" s="6">
        <v>729674.8857999997</v>
      </c>
      <c r="N62" s="6">
        <v>776138.5979999993</v>
      </c>
    </row>
    <row r="63" spans="1:14">
      <c r="A63" s="5" t="s">
        <v>4</v>
      </c>
      <c r="B63" s="5" t="s">
        <v>1</v>
      </c>
      <c r="C63" s="6">
        <v>0</v>
      </c>
      <c r="D63" s="6">
        <v>0</v>
      </c>
      <c r="E63" s="6">
        <v>0</v>
      </c>
      <c r="F63" s="6">
        <v>10828.885644047172</v>
      </c>
      <c r="G63" s="6">
        <v>0</v>
      </c>
      <c r="H63" s="6">
        <v>67448.151487826879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</row>
    <row r="64" spans="1:14">
      <c r="A64" s="5" t="s">
        <v>4</v>
      </c>
      <c r="B64" s="5" t="s">
        <v>2</v>
      </c>
      <c r="C64" s="6">
        <v>0</v>
      </c>
      <c r="D64" s="6">
        <v>54624</v>
      </c>
      <c r="E64" s="6">
        <v>70637.677165000001</v>
      </c>
      <c r="F64" s="6">
        <v>88099.851825677295</v>
      </c>
      <c r="G64" s="6">
        <v>0</v>
      </c>
      <c r="H64" s="6">
        <v>273751.2811221758</v>
      </c>
      <c r="I64" s="6">
        <v>0</v>
      </c>
      <c r="J64" s="6">
        <v>0</v>
      </c>
      <c r="K64" s="6">
        <v>28322.536336866902</v>
      </c>
      <c r="L64" s="6">
        <v>0</v>
      </c>
      <c r="M64" s="6">
        <v>0</v>
      </c>
      <c r="N64" s="6">
        <v>0</v>
      </c>
    </row>
    <row r="65" spans="1:14">
      <c r="A65" s="5" t="s">
        <v>4</v>
      </c>
      <c r="B65" s="5" t="s">
        <v>3</v>
      </c>
      <c r="C65" s="6">
        <v>0</v>
      </c>
      <c r="D65" s="6">
        <v>0</v>
      </c>
      <c r="E65" s="6">
        <v>198633.25</v>
      </c>
      <c r="F65" s="6">
        <v>335794.59973950504</v>
      </c>
      <c r="G65" s="6">
        <v>105875.30307584404</v>
      </c>
      <c r="H65" s="6">
        <v>100031.05901212302</v>
      </c>
      <c r="I65" s="6">
        <v>100031.05901212302</v>
      </c>
      <c r="J65" s="6">
        <v>114024.85722873459</v>
      </c>
      <c r="K65" s="6">
        <v>0</v>
      </c>
      <c r="L65" s="6">
        <v>3531.7102494740006</v>
      </c>
      <c r="M65" s="6">
        <v>0</v>
      </c>
      <c r="N65" s="6">
        <v>0</v>
      </c>
    </row>
    <row r="66" spans="1:14">
      <c r="A66" s="5" t="s">
        <v>5</v>
      </c>
      <c r="B66" s="5" t="s">
        <v>1</v>
      </c>
      <c r="C66" s="6">
        <v>123603.87999999983</v>
      </c>
      <c r="D66" s="6">
        <v>20429.539999999972</v>
      </c>
      <c r="E66" s="6">
        <v>27239.098599999998</v>
      </c>
      <c r="F66" s="6">
        <v>5525.1170999999986</v>
      </c>
      <c r="G66" s="6">
        <v>28419.277100000028</v>
      </c>
      <c r="H66" s="6">
        <v>2326.6676000000007</v>
      </c>
      <c r="I66" s="6">
        <v>9770.8935999999994</v>
      </c>
      <c r="J66" s="6">
        <v>42604.919100000006</v>
      </c>
      <c r="K66" s="6">
        <v>4989.0575000000017</v>
      </c>
      <c r="L66" s="6">
        <v>13650.169899999988</v>
      </c>
      <c r="M66" s="6">
        <v>78255.723399999959</v>
      </c>
      <c r="N66" s="6">
        <v>80954.706699999981</v>
      </c>
    </row>
    <row r="67" spans="1:14">
      <c r="A67" s="5" t="s">
        <v>5</v>
      </c>
      <c r="B67" s="5" t="s">
        <v>2</v>
      </c>
      <c r="C67" s="6">
        <v>124976</v>
      </c>
      <c r="D67" s="6">
        <v>168000</v>
      </c>
      <c r="E67" s="6">
        <v>10092.589802549999</v>
      </c>
      <c r="F67" s="6">
        <v>13762.018790950004</v>
      </c>
      <c r="G67" s="6">
        <v>98459.697069789981</v>
      </c>
      <c r="H67" s="6">
        <v>3310.7777305700006</v>
      </c>
      <c r="I67" s="6">
        <v>27892.146609870008</v>
      </c>
      <c r="J67" s="6">
        <v>121687.76149769015</v>
      </c>
      <c r="K67" s="6">
        <v>12548.357691680001</v>
      </c>
      <c r="L67" s="6">
        <v>19289.119188950004</v>
      </c>
      <c r="M67" s="6">
        <v>77726.323448790019</v>
      </c>
      <c r="N67" s="6">
        <v>170578.32376030003</v>
      </c>
    </row>
    <row r="68" spans="1:14">
      <c r="A68" s="5" t="s">
        <v>5</v>
      </c>
      <c r="B68" s="5" t="s">
        <v>3</v>
      </c>
      <c r="C68" s="6">
        <v>157129.53</v>
      </c>
      <c r="D68" s="6">
        <v>138889.37000000008</v>
      </c>
      <c r="E68" s="6">
        <v>10798.065300000006</v>
      </c>
      <c r="F68" s="6">
        <v>15602.719899999996</v>
      </c>
      <c r="G68" s="6">
        <v>121077.28769999999</v>
      </c>
      <c r="H68" s="6">
        <v>4659.1402999999964</v>
      </c>
      <c r="I68" s="6">
        <v>18737.691500000008</v>
      </c>
      <c r="J68" s="6">
        <v>96393.685900000055</v>
      </c>
      <c r="K68" s="6">
        <v>9970.576999999992</v>
      </c>
      <c r="L68" s="6">
        <v>29691.67019999999</v>
      </c>
      <c r="M68" s="6">
        <v>144553.29740000001</v>
      </c>
      <c r="N68" s="6">
        <v>184836.59189999994</v>
      </c>
    </row>
    <row r="69" spans="1:14">
      <c r="A69" s="5" t="s">
        <v>4</v>
      </c>
      <c r="B69" s="5" t="s">
        <v>1</v>
      </c>
      <c r="C69" s="6">
        <v>0</v>
      </c>
      <c r="D69" s="6">
        <v>0</v>
      </c>
      <c r="E69" s="6">
        <v>0</v>
      </c>
      <c r="F69" s="6">
        <v>45134.653000000006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</row>
    <row r="70" spans="1:14">
      <c r="A70" s="5" t="s">
        <v>4</v>
      </c>
      <c r="B70" s="5" t="s">
        <v>2</v>
      </c>
      <c r="C70" s="6">
        <v>0</v>
      </c>
      <c r="D70" s="6">
        <v>0</v>
      </c>
      <c r="E70" s="6">
        <v>0</v>
      </c>
      <c r="F70" s="6">
        <v>152967.67119527995</v>
      </c>
      <c r="G70" s="6">
        <v>655.62141399999996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</row>
    <row r="71" spans="1:14">
      <c r="A71" s="5" t="s">
        <v>4</v>
      </c>
      <c r="B71" s="5" t="s">
        <v>3</v>
      </c>
      <c r="C71" s="6">
        <v>0</v>
      </c>
      <c r="D71" s="6">
        <v>0</v>
      </c>
      <c r="E71" s="6">
        <v>0</v>
      </c>
      <c r="F71" s="6">
        <v>236759.76980000015</v>
      </c>
      <c r="G71" s="6">
        <v>332.76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</row>
    <row r="72" spans="1:14">
      <c r="A72" s="5" t="s">
        <v>5</v>
      </c>
      <c r="B72" s="5" t="s">
        <v>1</v>
      </c>
      <c r="C72" s="6">
        <v>40075.579999999914</v>
      </c>
      <c r="D72" s="6">
        <v>30554.049999999952</v>
      </c>
      <c r="E72" s="6">
        <v>20559.982899999995</v>
      </c>
      <c r="F72" s="6">
        <v>23966.951199999989</v>
      </c>
      <c r="G72" s="6">
        <v>23678.450500000003</v>
      </c>
      <c r="H72" s="6">
        <v>26681.073299999982</v>
      </c>
      <c r="I72" s="6">
        <v>28637.822700000012</v>
      </c>
      <c r="J72" s="6">
        <v>29855.023999999979</v>
      </c>
      <c r="K72" s="6">
        <v>28159.352999999992</v>
      </c>
      <c r="L72" s="6">
        <v>27908.148799999981</v>
      </c>
      <c r="M72" s="6">
        <v>29377.038999999993</v>
      </c>
      <c r="N72" s="6">
        <v>28536.448999999982</v>
      </c>
    </row>
    <row r="73" spans="1:14">
      <c r="A73" s="5" t="s">
        <v>5</v>
      </c>
      <c r="B73" s="5" t="s">
        <v>2</v>
      </c>
      <c r="C73" s="6">
        <v>150647</v>
      </c>
      <c r="D73" s="6">
        <v>160000</v>
      </c>
      <c r="E73" s="6">
        <v>174088.55818337004</v>
      </c>
      <c r="F73" s="6">
        <v>119316.73536432003</v>
      </c>
      <c r="G73" s="6">
        <v>127330.72426674995</v>
      </c>
      <c r="H73" s="6">
        <v>131894.93305874005</v>
      </c>
      <c r="I73" s="6">
        <v>139926.18656150994</v>
      </c>
      <c r="J73" s="6">
        <v>139261.21744071005</v>
      </c>
      <c r="K73" s="6">
        <v>134654.98868281004</v>
      </c>
      <c r="L73" s="6">
        <v>134563.39463142012</v>
      </c>
      <c r="M73" s="6">
        <v>133729.3277511799</v>
      </c>
      <c r="N73" s="6">
        <v>131874.78095063005</v>
      </c>
    </row>
    <row r="74" spans="1:14">
      <c r="A74" s="5" t="s">
        <v>5</v>
      </c>
      <c r="B74" s="5" t="s">
        <v>3</v>
      </c>
      <c r="C74" s="6">
        <v>264977.17000000016</v>
      </c>
      <c r="D74" s="6">
        <v>355988.9099999998</v>
      </c>
      <c r="E74" s="6">
        <v>172661.85829999996</v>
      </c>
      <c r="F74" s="6">
        <v>167920.29725999999</v>
      </c>
      <c r="G74" s="6">
        <v>187516.20627999955</v>
      </c>
      <c r="H74" s="6">
        <v>189650.39026000007</v>
      </c>
      <c r="I74" s="6">
        <v>201573.41944000009</v>
      </c>
      <c r="J74" s="6">
        <v>208833.24347200044</v>
      </c>
      <c r="K74" s="6">
        <v>201461.03833999985</v>
      </c>
      <c r="L74" s="6">
        <v>198770.49863999989</v>
      </c>
      <c r="M74" s="6">
        <v>210202.69299999953</v>
      </c>
      <c r="N74" s="6">
        <v>207433.79245999976</v>
      </c>
    </row>
    <row r="75" spans="1:14">
      <c r="A75" s="5" t="s">
        <v>4</v>
      </c>
      <c r="B75" s="5" t="s">
        <v>1</v>
      </c>
      <c r="C75" s="6">
        <v>0</v>
      </c>
      <c r="D75" s="6">
        <v>0</v>
      </c>
      <c r="E75" s="6">
        <v>10156.544099999997</v>
      </c>
      <c r="F75" s="6">
        <v>17969.979599999995</v>
      </c>
      <c r="G75" s="6">
        <v>14061.034300000007</v>
      </c>
      <c r="H75" s="6">
        <v>19584.123199999991</v>
      </c>
      <c r="I75" s="6">
        <v>27384.489699999987</v>
      </c>
      <c r="J75" s="6">
        <v>13460.718000000003</v>
      </c>
      <c r="K75" s="6">
        <v>21963.425400000004</v>
      </c>
      <c r="L75" s="6">
        <v>26345.0897</v>
      </c>
      <c r="M75" s="6">
        <v>14791.521900000005</v>
      </c>
      <c r="N75" s="6">
        <v>7672.51</v>
      </c>
    </row>
    <row r="76" spans="1:14">
      <c r="A76" s="5" t="s">
        <v>4</v>
      </c>
      <c r="B76" s="5" t="s">
        <v>2</v>
      </c>
      <c r="C76" s="6">
        <v>89710</v>
      </c>
      <c r="D76" s="6">
        <v>37250</v>
      </c>
      <c r="E76" s="6">
        <v>7876.3191869999982</v>
      </c>
      <c r="F76" s="6">
        <v>20506.249768679998</v>
      </c>
      <c r="G76" s="6">
        <v>7935.0156679999991</v>
      </c>
      <c r="H76" s="6">
        <v>8864.3701700000001</v>
      </c>
      <c r="I76" s="6">
        <v>22805.938743559993</v>
      </c>
      <c r="J76" s="6">
        <v>12648.216685000003</v>
      </c>
      <c r="K76" s="6">
        <v>12648.216684999999</v>
      </c>
      <c r="L76" s="6">
        <v>36810.182442000012</v>
      </c>
      <c r="M76" s="6">
        <v>12648.216685000001</v>
      </c>
      <c r="N76" s="6">
        <v>12648.216685000003</v>
      </c>
    </row>
    <row r="77" spans="1:14">
      <c r="A77" s="5" t="s">
        <v>4</v>
      </c>
      <c r="B77" s="5" t="s">
        <v>3</v>
      </c>
      <c r="C77" s="6">
        <v>0</v>
      </c>
      <c r="D77" s="6">
        <v>0</v>
      </c>
      <c r="E77" s="6">
        <v>38898.629999999997</v>
      </c>
      <c r="F77" s="6">
        <v>187022.33220000012</v>
      </c>
      <c r="G77" s="6">
        <v>55423.119600000005</v>
      </c>
      <c r="H77" s="6">
        <v>157161.60530000005</v>
      </c>
      <c r="I77" s="6">
        <v>166794.23809999999</v>
      </c>
      <c r="J77" s="6">
        <v>117291.75180000001</v>
      </c>
      <c r="K77" s="6">
        <v>75044.660999999978</v>
      </c>
      <c r="L77" s="6">
        <v>227661.9749000002</v>
      </c>
      <c r="M77" s="6">
        <v>55474.460000000006</v>
      </c>
      <c r="N77" s="6">
        <v>24992.299800000001</v>
      </c>
    </row>
    <row r="78" spans="1:14">
      <c r="A78" s="5" t="s">
        <v>5</v>
      </c>
      <c r="B78" s="5" t="s">
        <v>1</v>
      </c>
      <c r="C78" s="6">
        <v>19064.549999999967</v>
      </c>
      <c r="D78" s="6">
        <v>15598.92999999998</v>
      </c>
      <c r="E78" s="6">
        <v>29318.080600000001</v>
      </c>
      <c r="F78" s="6">
        <v>32808.511999999995</v>
      </c>
      <c r="G78" s="6">
        <v>105256.24500000007</v>
      </c>
      <c r="H78" s="6">
        <v>25789.581699999988</v>
      </c>
      <c r="I78" s="6">
        <v>29339.439599999998</v>
      </c>
      <c r="J78" s="6">
        <v>28640.540400000005</v>
      </c>
      <c r="K78" s="6">
        <v>24964.273099999988</v>
      </c>
      <c r="L78" s="6">
        <v>28687.780699999981</v>
      </c>
      <c r="M78" s="6">
        <v>33280.310899999997</v>
      </c>
      <c r="N78" s="6">
        <v>29259.060199999982</v>
      </c>
    </row>
    <row r="79" spans="1:14">
      <c r="A79" s="5" t="s">
        <v>5</v>
      </c>
      <c r="B79" s="5" t="s">
        <v>2</v>
      </c>
      <c r="C79" s="6">
        <v>72186</v>
      </c>
      <c r="D79" s="6">
        <v>90000</v>
      </c>
      <c r="E79" s="6">
        <v>235903.82801132009</v>
      </c>
      <c r="F79" s="6">
        <v>173801.58375209026</v>
      </c>
      <c r="G79" s="6">
        <v>727753.98003837024</v>
      </c>
      <c r="H79" s="6">
        <v>197313.92544757997</v>
      </c>
      <c r="I79" s="6">
        <v>202921.00680647028</v>
      </c>
      <c r="J79" s="6">
        <v>170298.25631933004</v>
      </c>
      <c r="K79" s="6">
        <v>147103.80795546001</v>
      </c>
      <c r="L79" s="6">
        <v>175313.32405466997</v>
      </c>
      <c r="M79" s="6">
        <v>167661.3028388003</v>
      </c>
      <c r="N79" s="6">
        <v>164705.73700319001</v>
      </c>
    </row>
    <row r="80" spans="1:14">
      <c r="A80" s="5" t="s">
        <v>5</v>
      </c>
      <c r="B80" s="5" t="s">
        <v>3</v>
      </c>
      <c r="C80" s="6">
        <v>86364.589999999953</v>
      </c>
      <c r="D80" s="6">
        <v>152321.58000000005</v>
      </c>
      <c r="E80" s="6">
        <v>135579.6933999999</v>
      </c>
      <c r="F80" s="6">
        <v>137747.20969999998</v>
      </c>
      <c r="G80" s="6">
        <v>203581.90640000015</v>
      </c>
      <c r="H80" s="6">
        <v>131553.50180000014</v>
      </c>
      <c r="I80" s="6">
        <v>132449.32460000005</v>
      </c>
      <c r="J80" s="6">
        <v>163956.59140000003</v>
      </c>
      <c r="K80" s="6">
        <v>104849.16550000012</v>
      </c>
      <c r="L80" s="6">
        <v>125846.71520000009</v>
      </c>
      <c r="M80" s="6">
        <v>123643.91860000014</v>
      </c>
      <c r="N80" s="6">
        <v>175742.91029999999</v>
      </c>
    </row>
    <row r="81" spans="1:14">
      <c r="A81" s="5" t="s">
        <v>4</v>
      </c>
      <c r="B81" s="5" t="s">
        <v>1</v>
      </c>
      <c r="C81" s="6">
        <v>0</v>
      </c>
      <c r="D81" s="6">
        <v>0</v>
      </c>
      <c r="E81" s="6">
        <v>0</v>
      </c>
      <c r="F81" s="6">
        <v>0</v>
      </c>
      <c r="G81" s="6">
        <v>53172.955000000038</v>
      </c>
      <c r="H81" s="6">
        <v>53172.955000000038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</row>
    <row r="82" spans="1:14">
      <c r="A82" s="5" t="s">
        <v>4</v>
      </c>
      <c r="B82" s="5" t="s">
        <v>2</v>
      </c>
      <c r="C82" s="6">
        <v>0</v>
      </c>
      <c r="D82" s="6">
        <v>0</v>
      </c>
      <c r="E82" s="6">
        <v>0</v>
      </c>
      <c r="F82" s="6">
        <v>0</v>
      </c>
      <c r="G82" s="6">
        <v>616415.03563300031</v>
      </c>
      <c r="H82" s="6">
        <v>616415.03563300031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</row>
    <row r="83" spans="1:14">
      <c r="A83" s="5" t="s">
        <v>4</v>
      </c>
      <c r="B83" s="5" t="s">
        <v>3</v>
      </c>
      <c r="C83" s="6">
        <v>0</v>
      </c>
      <c r="D83" s="6">
        <v>0</v>
      </c>
      <c r="E83" s="6">
        <v>0</v>
      </c>
      <c r="F83" s="6">
        <v>0</v>
      </c>
      <c r="G83" s="6">
        <v>14048.090000000007</v>
      </c>
      <c r="H83" s="6"/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</row>
    <row r="84" spans="1:14">
      <c r="A84" s="5" t="s">
        <v>5</v>
      </c>
      <c r="B84" s="5" t="s">
        <v>1</v>
      </c>
      <c r="C84" s="6">
        <v>2503.8399999999979</v>
      </c>
      <c r="D84" s="6">
        <v>12261.869999999983</v>
      </c>
      <c r="E84" s="6">
        <v>17179.409980000011</v>
      </c>
      <c r="F84" s="6">
        <v>16928.43222000001</v>
      </c>
      <c r="G84" s="6">
        <v>18336.088920000017</v>
      </c>
      <c r="H84" s="6">
        <v>17564.738340000007</v>
      </c>
      <c r="I84" s="6">
        <v>15622.891860000002</v>
      </c>
      <c r="J84" s="6">
        <v>17800.239739999997</v>
      </c>
      <c r="K84" s="6">
        <v>18282.310640000007</v>
      </c>
      <c r="L84" s="6">
        <v>14825.0617</v>
      </c>
      <c r="M84" s="6">
        <v>11963.059760000006</v>
      </c>
      <c r="N84" s="6">
        <v>13624.013519999997</v>
      </c>
    </row>
    <row r="85" spans="1:14">
      <c r="A85" s="5" t="s">
        <v>5</v>
      </c>
      <c r="B85" s="5" t="s">
        <v>2</v>
      </c>
      <c r="C85" s="6">
        <v>95585</v>
      </c>
      <c r="D85" s="6">
        <v>97090</v>
      </c>
      <c r="E85" s="6">
        <v>75601.067462149978</v>
      </c>
      <c r="F85" s="6">
        <v>78400.438783239952</v>
      </c>
      <c r="G85" s="6">
        <v>85449.794013579958</v>
      </c>
      <c r="H85" s="6">
        <v>77271.084071859979</v>
      </c>
      <c r="I85" s="6">
        <v>89698.257306529951</v>
      </c>
      <c r="J85" s="6">
        <v>82043.549257280029</v>
      </c>
      <c r="K85" s="6">
        <v>85922.606095199983</v>
      </c>
      <c r="L85" s="6">
        <v>75310.706212649995</v>
      </c>
      <c r="M85" s="6">
        <v>67001.205544749973</v>
      </c>
      <c r="N85" s="6">
        <v>66798.236625139951</v>
      </c>
    </row>
    <row r="86" spans="1:14">
      <c r="A86" s="5" t="s">
        <v>5</v>
      </c>
      <c r="B86" s="5" t="s">
        <v>3</v>
      </c>
      <c r="C86" s="6">
        <v>120537.24000000003</v>
      </c>
      <c r="D86" s="6">
        <v>61888.800000000003</v>
      </c>
      <c r="E86" s="6">
        <v>70508.303499999936</v>
      </c>
      <c r="F86" s="6">
        <v>54228.750599999992</v>
      </c>
      <c r="G86" s="6">
        <v>90072.784300000043</v>
      </c>
      <c r="H86" s="6">
        <v>54469.880200000007</v>
      </c>
      <c r="I86" s="6">
        <v>57152.859099999943</v>
      </c>
      <c r="J86" s="6">
        <v>62605.299000000006</v>
      </c>
      <c r="K86" s="6">
        <v>58077.298099999985</v>
      </c>
      <c r="L86" s="6">
        <v>48335.505899999982</v>
      </c>
      <c r="M86" s="6">
        <v>48476.025000000038</v>
      </c>
      <c r="N86" s="6">
        <v>47164.761699999988</v>
      </c>
    </row>
    <row r="87" spans="1:14">
      <c r="A87" s="5" t="s">
        <v>4</v>
      </c>
      <c r="B87" s="5" t="s">
        <v>1</v>
      </c>
      <c r="C87" s="6">
        <v>0</v>
      </c>
      <c r="D87" s="6">
        <v>0</v>
      </c>
      <c r="E87" s="6">
        <v>5000</v>
      </c>
      <c r="F87" s="6">
        <v>5000</v>
      </c>
      <c r="G87" s="6">
        <v>5000</v>
      </c>
      <c r="H87" s="6">
        <v>5000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</row>
    <row r="88" spans="1:14">
      <c r="A88" s="5" t="s">
        <v>4</v>
      </c>
      <c r="B88" s="5" t="s">
        <v>2</v>
      </c>
      <c r="C88" s="6">
        <v>0</v>
      </c>
      <c r="D88" s="6">
        <v>21000</v>
      </c>
      <c r="E88" s="6">
        <v>10000</v>
      </c>
      <c r="F88" s="6">
        <v>10000</v>
      </c>
      <c r="G88" s="6">
        <v>10000</v>
      </c>
      <c r="H88" s="6">
        <v>10000</v>
      </c>
      <c r="I88" s="6">
        <v>10000</v>
      </c>
      <c r="J88" s="6">
        <v>10000</v>
      </c>
      <c r="K88" s="6">
        <v>10000</v>
      </c>
      <c r="L88" s="6">
        <v>10000</v>
      </c>
      <c r="M88" s="6">
        <v>10000</v>
      </c>
      <c r="N88" s="6">
        <v>10000</v>
      </c>
    </row>
    <row r="89" spans="1:14">
      <c r="A89" s="5" t="s">
        <v>4</v>
      </c>
      <c r="B89" s="5" t="s">
        <v>3</v>
      </c>
      <c r="C89" s="6">
        <v>0</v>
      </c>
      <c r="D89" s="6">
        <v>0</v>
      </c>
      <c r="E89" s="6">
        <v>15000</v>
      </c>
      <c r="F89" s="6">
        <v>5000</v>
      </c>
      <c r="G89" s="6">
        <v>5000</v>
      </c>
      <c r="H89" s="6">
        <v>5000</v>
      </c>
      <c r="I89" s="6">
        <v>5000</v>
      </c>
      <c r="J89" s="6">
        <v>5000</v>
      </c>
      <c r="K89" s="6">
        <v>5000</v>
      </c>
      <c r="L89" s="6">
        <v>5000</v>
      </c>
      <c r="M89" s="6">
        <v>5000</v>
      </c>
      <c r="N89" s="6">
        <v>5000</v>
      </c>
    </row>
    <row r="90" spans="1:14">
      <c r="A90" s="5" t="s">
        <v>5</v>
      </c>
      <c r="B90" s="5" t="s">
        <v>1</v>
      </c>
      <c r="C90" s="6">
        <v>169530.51999999949</v>
      </c>
      <c r="D90" s="6">
        <v>32979.119999999959</v>
      </c>
      <c r="E90" s="6">
        <v>42646.002980000012</v>
      </c>
      <c r="F90" s="6">
        <v>41476.574590000011</v>
      </c>
      <c r="G90" s="6">
        <v>33812.849750000016</v>
      </c>
      <c r="H90" s="6">
        <v>35948.449850000005</v>
      </c>
      <c r="I90" s="6">
        <v>45745.34510000002</v>
      </c>
      <c r="J90" s="6">
        <v>34978.526420000031</v>
      </c>
      <c r="K90" s="6">
        <v>40088.714960000012</v>
      </c>
      <c r="L90" s="6">
        <v>31233.288410000034</v>
      </c>
      <c r="M90" s="6">
        <v>32992.77021000001</v>
      </c>
      <c r="N90" s="6">
        <v>29371.086470000027</v>
      </c>
    </row>
    <row r="91" spans="1:14">
      <c r="A91" s="5" t="s">
        <v>5</v>
      </c>
      <c r="B91" s="5" t="s">
        <v>2</v>
      </c>
      <c r="C91" s="6">
        <v>167904</v>
      </c>
      <c r="D91" s="6">
        <v>200000</v>
      </c>
      <c r="E91" s="6">
        <v>199599.04785986023</v>
      </c>
      <c r="F91" s="6">
        <v>220931.77415896015</v>
      </c>
      <c r="G91" s="6">
        <v>180714.74751713016</v>
      </c>
      <c r="H91" s="6">
        <v>167818.26275078015</v>
      </c>
      <c r="I91" s="6">
        <v>198642.71358735987</v>
      </c>
      <c r="J91" s="6">
        <v>162292.52894179011</v>
      </c>
      <c r="K91" s="6">
        <v>157014.34261717988</v>
      </c>
      <c r="L91" s="6">
        <v>152956.35256234999</v>
      </c>
      <c r="M91" s="6">
        <v>176854.4724121402</v>
      </c>
      <c r="N91" s="6">
        <v>194784.33203624</v>
      </c>
    </row>
    <row r="92" spans="1:14">
      <c r="A92" s="5" t="s">
        <v>5</v>
      </c>
      <c r="B92" s="5" t="s">
        <v>3</v>
      </c>
      <c r="C92" s="6">
        <v>88358.980000000214</v>
      </c>
      <c r="D92" s="6">
        <v>31449.329999999958</v>
      </c>
      <c r="E92" s="6">
        <v>122311.12530000009</v>
      </c>
      <c r="F92" s="6">
        <v>139201.83100000012</v>
      </c>
      <c r="G92" s="6">
        <v>102698.93322000008</v>
      </c>
      <c r="H92" s="6">
        <v>127341.24389999991</v>
      </c>
      <c r="I92" s="6">
        <v>150551.20490000016</v>
      </c>
      <c r="J92" s="6">
        <v>128833.2387799999</v>
      </c>
      <c r="K92" s="6">
        <v>118250.25729999995</v>
      </c>
      <c r="L92" s="6">
        <v>113619.74320000011</v>
      </c>
      <c r="M92" s="6">
        <v>135650.74510000006</v>
      </c>
      <c r="N92" s="6">
        <v>111473.10707999984</v>
      </c>
    </row>
    <row r="93" spans="1:14">
      <c r="A93" s="5" t="s">
        <v>4</v>
      </c>
      <c r="B93" s="5" t="s">
        <v>2</v>
      </c>
      <c r="C93" s="6">
        <v>0</v>
      </c>
      <c r="D93" s="6">
        <v>0</v>
      </c>
      <c r="E93" s="6">
        <v>140000</v>
      </c>
      <c r="F93" s="6">
        <v>100000</v>
      </c>
      <c r="G93" s="6">
        <v>40000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</row>
    <row r="94" spans="1:14">
      <c r="A94" s="5" t="s">
        <v>5</v>
      </c>
      <c r="B94" s="5" t="s">
        <v>1</v>
      </c>
      <c r="C94" s="6">
        <v>2078.0299999999993</v>
      </c>
      <c r="D94" s="6">
        <v>104.16999999999985</v>
      </c>
      <c r="E94" s="6">
        <v>28987.478790000005</v>
      </c>
      <c r="F94" s="6">
        <v>24756.405369999993</v>
      </c>
      <c r="G94" s="6">
        <v>16324.024910000002</v>
      </c>
      <c r="H94" s="6">
        <v>14213.529019999994</v>
      </c>
      <c r="I94" s="6">
        <v>45317.902760000004</v>
      </c>
      <c r="J94" s="6">
        <v>20294.274859999994</v>
      </c>
      <c r="K94" s="6">
        <v>21011.022229999995</v>
      </c>
      <c r="L94" s="6">
        <v>18926.650500000014</v>
      </c>
      <c r="M94" s="6">
        <v>18886.00353999998</v>
      </c>
      <c r="N94" s="6">
        <v>17080.10780999999</v>
      </c>
    </row>
    <row r="95" spans="1:14">
      <c r="A95" s="5" t="s">
        <v>5</v>
      </c>
      <c r="B95" s="5" t="s">
        <v>2</v>
      </c>
      <c r="C95" s="6">
        <v>97882</v>
      </c>
      <c r="D95" s="6">
        <v>152000</v>
      </c>
      <c r="E95" s="6">
        <v>71391.578146719999</v>
      </c>
      <c r="F95" s="6">
        <v>74717.169073000056</v>
      </c>
      <c r="G95" s="6">
        <v>59143.594472060002</v>
      </c>
      <c r="H95" s="6">
        <v>31555.854176229986</v>
      </c>
      <c r="I95" s="6">
        <v>50738.107540650039</v>
      </c>
      <c r="J95" s="6">
        <v>48719.52682246003</v>
      </c>
      <c r="K95" s="6">
        <v>48674.641920430004</v>
      </c>
      <c r="L95" s="6">
        <v>59980.716052460033</v>
      </c>
      <c r="M95" s="6">
        <v>54330.551770309998</v>
      </c>
      <c r="N95" s="6">
        <v>65990.845214270041</v>
      </c>
    </row>
    <row r="96" spans="1:14">
      <c r="A96" s="5" t="s">
        <v>5</v>
      </c>
      <c r="B96" s="5" t="s">
        <v>3</v>
      </c>
      <c r="C96" s="6">
        <v>1285.6200001351535</v>
      </c>
      <c r="D96" s="6">
        <v>99738.539999905042</v>
      </c>
      <c r="E96" s="6">
        <v>34267.793180000008</v>
      </c>
      <c r="F96" s="6">
        <v>29703.12490999998</v>
      </c>
      <c r="G96" s="6">
        <v>30871.254029999989</v>
      </c>
      <c r="H96" s="6">
        <v>14209.085509999997</v>
      </c>
      <c r="I96" s="6">
        <v>19646.047279999995</v>
      </c>
      <c r="J96" s="6">
        <v>22887.872470000017</v>
      </c>
      <c r="K96" s="6">
        <v>37795.553150000007</v>
      </c>
      <c r="L96" s="6">
        <v>27807.636520000011</v>
      </c>
      <c r="M96" s="6">
        <v>22702.735670000002</v>
      </c>
      <c r="N96" s="6">
        <v>17166.971060000014</v>
      </c>
    </row>
    <row r="97" spans="1:14">
      <c r="A97" s="5" t="s">
        <v>4</v>
      </c>
      <c r="B97" s="5" t="s">
        <v>1</v>
      </c>
      <c r="C97" s="6"/>
      <c r="D97" s="6"/>
      <c r="E97" s="6">
        <v>20000</v>
      </c>
      <c r="F97" s="6">
        <v>20000</v>
      </c>
      <c r="G97" s="6">
        <v>20000</v>
      </c>
      <c r="H97" s="6">
        <v>20000</v>
      </c>
      <c r="I97" s="6">
        <v>20000</v>
      </c>
      <c r="J97" s="6">
        <v>10000</v>
      </c>
      <c r="K97" s="6">
        <v>10000</v>
      </c>
      <c r="L97" s="6">
        <v>0</v>
      </c>
      <c r="M97" s="6">
        <v>0</v>
      </c>
      <c r="N97" s="6">
        <v>0</v>
      </c>
    </row>
    <row r="98" spans="1:14">
      <c r="A98" s="5" t="s">
        <v>4</v>
      </c>
      <c r="B98" s="5" t="s">
        <v>2</v>
      </c>
      <c r="C98" s="6"/>
      <c r="D98" s="6"/>
      <c r="E98" s="6">
        <v>150000</v>
      </c>
      <c r="F98" s="6">
        <v>150000</v>
      </c>
      <c r="G98" s="6">
        <v>150000</v>
      </c>
      <c r="H98" s="6">
        <v>150000</v>
      </c>
      <c r="I98" s="6">
        <v>150000</v>
      </c>
      <c r="J98" s="6">
        <v>150000</v>
      </c>
      <c r="K98" s="6">
        <v>150000</v>
      </c>
      <c r="L98" s="6">
        <v>150000</v>
      </c>
      <c r="M98" s="6">
        <v>150000</v>
      </c>
      <c r="N98" s="6">
        <v>150000</v>
      </c>
    </row>
    <row r="99" spans="1:14">
      <c r="A99" s="5" t="s">
        <v>4</v>
      </c>
      <c r="B99" s="5" t="s">
        <v>3</v>
      </c>
      <c r="C99" s="6"/>
      <c r="D99" s="6"/>
      <c r="E99" s="6">
        <v>100000</v>
      </c>
      <c r="F99" s="6">
        <v>100000</v>
      </c>
      <c r="G99" s="6">
        <v>100000</v>
      </c>
      <c r="H99" s="6">
        <v>100000</v>
      </c>
      <c r="I99" s="6">
        <v>100000</v>
      </c>
      <c r="J99" s="6">
        <v>100000</v>
      </c>
      <c r="K99" s="6">
        <v>100000</v>
      </c>
      <c r="L99" s="6">
        <v>100000</v>
      </c>
      <c r="M99" s="6">
        <v>100000</v>
      </c>
      <c r="N99" s="6">
        <v>100000</v>
      </c>
    </row>
  </sheetData>
  <autoFilter ref="A1:N99" xr:uid="{00000000-0009-0000-0000-000002000000}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4B1C2-DEBC-4D60-B7E2-AE744504EE36}">
  <sheetPr>
    <pageSetUpPr fitToPage="1"/>
  </sheetPr>
  <dimension ref="A1:Q3"/>
  <sheetViews>
    <sheetView showGridLines="0" tabSelected="1" zoomScale="80" workbookViewId="0">
      <pane ySplit="4" topLeftCell="A5" activePane="bottomLeft" state="frozen"/>
      <selection pane="bottomLeft"/>
    </sheetView>
  </sheetViews>
  <sheetFormatPr baseColWidth="10" defaultColWidth="11.5" defaultRowHeight="12.75"/>
  <cols>
    <col min="1" max="2" width="12.625" style="10" customWidth="1"/>
    <col min="3" max="3" width="12.625" style="11" customWidth="1"/>
    <col min="4" max="4" width="12.625" style="10" customWidth="1"/>
    <col min="5" max="6" width="12.625" style="13" customWidth="1"/>
    <col min="7" max="7" width="12.625" style="11" customWidth="1"/>
    <col min="8" max="8" width="12.625" style="13" customWidth="1"/>
    <col min="9" max="10" width="12.625" style="14" customWidth="1"/>
    <col min="11" max="11" width="12.625" style="11" customWidth="1"/>
    <col min="12" max="14" width="12.625" style="10" customWidth="1"/>
    <col min="15" max="15" width="12.625" style="11" customWidth="1"/>
    <col min="16" max="16384" width="11.5" style="10"/>
  </cols>
  <sheetData>
    <row r="1" spans="1:17" ht="30.75">
      <c r="A1" s="15" t="s">
        <v>27</v>
      </c>
      <c r="B1" s="16"/>
      <c r="C1" s="17"/>
      <c r="D1" s="16"/>
      <c r="E1" s="18"/>
      <c r="F1" s="18"/>
      <c r="G1" s="17"/>
      <c r="H1" s="18"/>
      <c r="I1" s="19"/>
      <c r="J1" s="19"/>
      <c r="K1" s="17"/>
      <c r="L1" s="16"/>
      <c r="M1" s="16"/>
      <c r="N1" s="16"/>
      <c r="O1" s="17"/>
      <c r="P1" s="16"/>
      <c r="Q1" s="16"/>
    </row>
    <row r="3" spans="1:17" ht="26.25">
      <c r="A3" s="20" t="s">
        <v>28</v>
      </c>
      <c r="B3" s="21"/>
      <c r="D3" s="12"/>
      <c r="E3" s="12"/>
      <c r="F3" s="12"/>
    </row>
  </sheetData>
  <sheetProtection algorithmName="SHA-512" hashValue="nYOWXlUI5SOoFKvw9qpr5PjNw08B5AyhcU/ZukdizJfiM2o7GobV7JqUF+1C024IpEg+O1WtOjvqnw1GU0mLPQ==" saltValue="F7Dm+/WEpDkUKdl4Tb6Qog==" spinCount="100000" sheet="1" objects="1" scenarios="1"/>
  <printOptions horizontalCentered="1"/>
  <pageMargins left="0.59055118110236227" right="0.59055118110236227" top="0.78740157480314965" bottom="0.78740157480314965" header="0.51181102362204722" footer="0.51181102362204722"/>
  <pageSetup paperSize="9" scale="51" orientation="landscape" horizontalDpi="300" verticalDpi="300" r:id="rId1"/>
  <headerFooter alignWithMargins="0">
    <oddFooter>&amp;LPage &amp;P of &amp;N&amp;RPrinted at: 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E1FC4-FC4A-4221-88D1-F348DCDCBE89}">
  <sheetPr>
    <pageSetUpPr fitToPage="1"/>
  </sheetPr>
  <dimension ref="A1:O58"/>
  <sheetViews>
    <sheetView showGridLines="0" zoomScale="80" workbookViewId="0">
      <pane ySplit="8" topLeftCell="A9" activePane="bottomLeft" state="frozen"/>
      <selection pane="bottomLeft"/>
    </sheetView>
  </sheetViews>
  <sheetFormatPr baseColWidth="10" defaultColWidth="11.5" defaultRowHeight="12.75"/>
  <cols>
    <col min="1" max="1" width="25.625" style="28" customWidth="1"/>
    <col min="2" max="2" width="50.625" style="28" customWidth="1"/>
    <col min="3" max="3" width="7.625" style="84" customWidth="1"/>
    <col min="4" max="4" width="2.625" style="28" customWidth="1"/>
    <col min="5" max="5" width="25.625" style="51" customWidth="1"/>
    <col min="6" max="6" width="40.625" style="51" customWidth="1"/>
    <col min="7" max="7" width="7.625" style="84" customWidth="1"/>
    <col min="8" max="8" width="2.625" style="51" customWidth="1"/>
    <col min="9" max="9" width="28" style="32" customWidth="1"/>
    <col min="10" max="10" width="40.625" style="32" customWidth="1"/>
    <col min="11" max="11" width="7.625" style="84" customWidth="1"/>
    <col min="12" max="12" width="2.625" style="28" customWidth="1"/>
    <col min="13" max="13" width="25.625" style="28" customWidth="1"/>
    <col min="14" max="14" width="40.625" style="28" customWidth="1"/>
    <col min="15" max="15" width="7.625" style="84" customWidth="1"/>
    <col min="16" max="16384" width="11.5" style="28"/>
  </cols>
  <sheetData>
    <row r="1" spans="1:15" ht="32.25">
      <c r="A1" s="22" t="s">
        <v>27</v>
      </c>
      <c r="B1" s="24"/>
      <c r="C1" s="82"/>
      <c r="D1" s="24"/>
      <c r="E1" s="83"/>
      <c r="F1" s="83"/>
      <c r="G1" s="82"/>
      <c r="H1" s="83"/>
      <c r="I1" s="27"/>
      <c r="J1" s="27"/>
      <c r="K1" s="82"/>
      <c r="L1" s="24"/>
      <c r="M1" s="24"/>
      <c r="N1" s="24"/>
      <c r="O1" s="82"/>
    </row>
    <row r="3" spans="1:15" ht="26.25">
      <c r="A3" s="33" t="s">
        <v>29</v>
      </c>
      <c r="B3" s="35"/>
      <c r="D3" s="85"/>
      <c r="E3" s="85"/>
      <c r="F3" s="85"/>
    </row>
    <row r="5" spans="1:15" ht="15.75">
      <c r="A5" s="39"/>
    </row>
    <row r="6" spans="1:15" ht="19.5">
      <c r="A6" s="140" t="s">
        <v>131</v>
      </c>
      <c r="B6" s="140"/>
      <c r="C6" s="141"/>
      <c r="E6" s="140" t="s">
        <v>132</v>
      </c>
      <c r="F6" s="140"/>
      <c r="G6" s="141"/>
      <c r="I6" s="140" t="s">
        <v>133</v>
      </c>
      <c r="J6" s="140"/>
      <c r="K6" s="141"/>
      <c r="M6" s="140" t="s">
        <v>134</v>
      </c>
      <c r="N6" s="140"/>
      <c r="O6" s="141"/>
    </row>
    <row r="8" spans="1:15" s="88" customFormat="1" ht="15.75">
      <c r="A8" s="86" t="s">
        <v>30</v>
      </c>
      <c r="B8" s="86" t="s">
        <v>31</v>
      </c>
      <c r="C8" s="87" t="s">
        <v>32</v>
      </c>
      <c r="E8" s="86" t="s">
        <v>30</v>
      </c>
      <c r="F8" s="86" t="s">
        <v>31</v>
      </c>
      <c r="G8" s="87" t="s">
        <v>32</v>
      </c>
      <c r="H8" s="89"/>
      <c r="I8" s="86" t="s">
        <v>30</v>
      </c>
      <c r="J8" s="86" t="s">
        <v>31</v>
      </c>
      <c r="K8" s="87" t="s">
        <v>32</v>
      </c>
      <c r="M8" s="86" t="s">
        <v>30</v>
      </c>
      <c r="N8" s="86" t="s">
        <v>31</v>
      </c>
      <c r="O8" s="87" t="s">
        <v>32</v>
      </c>
    </row>
    <row r="9" spans="1:15">
      <c r="A9" s="138" t="s">
        <v>39</v>
      </c>
      <c r="B9" s="138"/>
      <c r="C9" s="139"/>
      <c r="E9" s="138" t="s">
        <v>33</v>
      </c>
      <c r="F9" s="138"/>
      <c r="G9" s="139"/>
      <c r="I9" s="138" t="s">
        <v>34</v>
      </c>
      <c r="J9" s="138" t="s">
        <v>171</v>
      </c>
      <c r="K9" s="139" t="s">
        <v>35</v>
      </c>
      <c r="M9" s="138" t="s">
        <v>140</v>
      </c>
      <c r="N9" s="138"/>
      <c r="O9" s="139"/>
    </row>
    <row r="10" spans="1:15">
      <c r="A10" s="138" t="s">
        <v>47</v>
      </c>
      <c r="B10" s="138"/>
      <c r="C10" s="139"/>
      <c r="E10" s="138" t="s">
        <v>36</v>
      </c>
      <c r="F10" s="138"/>
      <c r="G10" s="139"/>
      <c r="I10" s="138" t="s">
        <v>37</v>
      </c>
      <c r="J10" s="138" t="s">
        <v>172</v>
      </c>
      <c r="K10" s="139" t="s">
        <v>38</v>
      </c>
      <c r="M10" s="138" t="s">
        <v>139</v>
      </c>
      <c r="N10" s="138"/>
      <c r="O10" s="139"/>
    </row>
    <row r="11" spans="1:15">
      <c r="A11" s="138" t="s">
        <v>43</v>
      </c>
      <c r="B11" s="138"/>
      <c r="C11" s="139"/>
      <c r="E11" s="138" t="s">
        <v>40</v>
      </c>
      <c r="F11" s="138"/>
      <c r="G11" s="139"/>
      <c r="I11" s="138" t="s">
        <v>41</v>
      </c>
      <c r="J11" s="138" t="s">
        <v>172</v>
      </c>
      <c r="K11" s="139" t="s">
        <v>42</v>
      </c>
      <c r="M11" s="138" t="s">
        <v>138</v>
      </c>
      <c r="N11" s="138"/>
      <c r="O11" s="139"/>
    </row>
    <row r="12" spans="1:15">
      <c r="A12" s="138" t="s">
        <v>59</v>
      </c>
      <c r="B12" s="138"/>
      <c r="C12" s="139"/>
      <c r="E12" s="138" t="s">
        <v>44</v>
      </c>
      <c r="F12" s="138"/>
      <c r="G12" s="139"/>
      <c r="I12" s="138" t="s">
        <v>45</v>
      </c>
      <c r="J12" s="138" t="s">
        <v>171</v>
      </c>
      <c r="K12" s="139" t="s">
        <v>46</v>
      </c>
      <c r="M12" s="138" t="s">
        <v>141</v>
      </c>
      <c r="N12" s="138"/>
      <c r="O12" s="139"/>
    </row>
    <row r="13" spans="1:15">
      <c r="A13" s="138" t="s">
        <v>55</v>
      </c>
      <c r="B13" s="138"/>
      <c r="C13" s="139"/>
      <c r="E13" s="138" t="s">
        <v>48</v>
      </c>
      <c r="F13" s="138"/>
      <c r="G13" s="139"/>
      <c r="I13" s="138" t="s">
        <v>49</v>
      </c>
      <c r="J13" s="138" t="s">
        <v>172</v>
      </c>
      <c r="K13" s="139" t="s">
        <v>50</v>
      </c>
      <c r="M13" s="138"/>
      <c r="N13" s="138"/>
      <c r="O13" s="139"/>
    </row>
    <row r="14" spans="1:15">
      <c r="A14" s="138" t="s">
        <v>51</v>
      </c>
      <c r="B14" s="138"/>
      <c r="C14" s="139"/>
      <c r="E14" s="138" t="s">
        <v>52</v>
      </c>
      <c r="F14" s="138"/>
      <c r="G14" s="139"/>
      <c r="I14" s="138" t="s">
        <v>53</v>
      </c>
      <c r="J14" s="138" t="s">
        <v>172</v>
      </c>
      <c r="K14" s="139" t="s">
        <v>54</v>
      </c>
      <c r="M14" s="138"/>
      <c r="N14" s="138"/>
      <c r="O14" s="139"/>
    </row>
    <row r="15" spans="1:15">
      <c r="A15" s="138" t="s">
        <v>63</v>
      </c>
      <c r="B15" s="138"/>
      <c r="C15" s="139"/>
      <c r="E15" s="138" t="s">
        <v>56</v>
      </c>
      <c r="F15" s="138"/>
      <c r="G15" s="139"/>
      <c r="I15" s="138" t="s">
        <v>57</v>
      </c>
      <c r="J15" s="138" t="s">
        <v>58</v>
      </c>
      <c r="K15" s="139" t="s">
        <v>50</v>
      </c>
      <c r="M15" s="138"/>
      <c r="N15" s="138"/>
      <c r="O15" s="139"/>
    </row>
    <row r="16" spans="1:15">
      <c r="A16" s="138" t="s">
        <v>68</v>
      </c>
      <c r="B16" s="138"/>
      <c r="C16" s="139"/>
      <c r="E16" s="138" t="s">
        <v>60</v>
      </c>
      <c r="F16" s="138"/>
      <c r="G16" s="139"/>
      <c r="I16" s="138" t="s">
        <v>61</v>
      </c>
      <c r="J16" s="138" t="s">
        <v>62</v>
      </c>
      <c r="K16" s="139" t="s">
        <v>54</v>
      </c>
      <c r="M16" s="138"/>
      <c r="N16" s="138"/>
      <c r="O16" s="139"/>
    </row>
    <row r="17" spans="1:15">
      <c r="A17" s="138" t="s">
        <v>77</v>
      </c>
      <c r="B17" s="138"/>
      <c r="C17" s="139"/>
      <c r="E17" s="138" t="s">
        <v>64</v>
      </c>
      <c r="F17" s="138"/>
      <c r="G17" s="139"/>
      <c r="I17" s="138" t="s">
        <v>65</v>
      </c>
      <c r="J17" s="138" t="s">
        <v>66</v>
      </c>
      <c r="K17" s="139" t="s">
        <v>67</v>
      </c>
      <c r="M17" s="138"/>
      <c r="N17" s="138"/>
      <c r="O17" s="139"/>
    </row>
    <row r="18" spans="1:15">
      <c r="A18" s="138" t="s">
        <v>74</v>
      </c>
      <c r="B18" s="138"/>
      <c r="C18" s="139"/>
      <c r="E18" s="138" t="s">
        <v>69</v>
      </c>
      <c r="F18" s="138"/>
      <c r="G18" s="139"/>
      <c r="I18" s="138" t="s">
        <v>70</v>
      </c>
      <c r="J18" s="138" t="s">
        <v>58</v>
      </c>
      <c r="K18" s="139" t="s">
        <v>54</v>
      </c>
      <c r="M18" s="138"/>
      <c r="N18" s="138"/>
      <c r="O18" s="139"/>
    </row>
    <row r="19" spans="1:15">
      <c r="A19" s="138" t="s">
        <v>71</v>
      </c>
      <c r="B19" s="138"/>
      <c r="C19" s="139"/>
      <c r="E19" s="138" t="s">
        <v>72</v>
      </c>
      <c r="F19" s="138"/>
      <c r="G19" s="139"/>
      <c r="I19" s="138" t="s">
        <v>73</v>
      </c>
      <c r="J19" s="138" t="s">
        <v>62</v>
      </c>
      <c r="K19" s="139" t="s">
        <v>67</v>
      </c>
      <c r="M19" s="138"/>
      <c r="N19" s="138"/>
      <c r="O19" s="139"/>
    </row>
    <row r="20" spans="1:15">
      <c r="A20" s="138" t="s">
        <v>78</v>
      </c>
      <c r="B20" s="138"/>
      <c r="C20" s="139"/>
      <c r="E20" s="138"/>
      <c r="F20" s="138"/>
      <c r="G20" s="139"/>
      <c r="I20" s="138" t="s">
        <v>75</v>
      </c>
      <c r="J20" s="138" t="s">
        <v>66</v>
      </c>
      <c r="K20" s="139" t="s">
        <v>76</v>
      </c>
      <c r="M20" s="138"/>
      <c r="N20" s="138"/>
      <c r="O20" s="139"/>
    </row>
    <row r="21" spans="1:15">
      <c r="A21" s="138" t="s">
        <v>80</v>
      </c>
      <c r="B21" s="138"/>
      <c r="C21" s="139"/>
      <c r="E21" s="138"/>
      <c r="F21" s="138"/>
      <c r="G21" s="139"/>
      <c r="I21" s="138"/>
      <c r="J21" s="138"/>
      <c r="K21" s="139"/>
      <c r="M21" s="138"/>
      <c r="N21" s="138"/>
      <c r="O21" s="139"/>
    </row>
    <row r="22" spans="1:15">
      <c r="A22" s="138" t="s">
        <v>79</v>
      </c>
      <c r="B22" s="138"/>
      <c r="C22" s="139"/>
      <c r="E22" s="138"/>
      <c r="F22" s="138"/>
      <c r="G22" s="139"/>
      <c r="I22" s="138"/>
      <c r="J22" s="138"/>
      <c r="K22" s="139"/>
      <c r="M22" s="138"/>
      <c r="N22" s="138"/>
      <c r="O22" s="139"/>
    </row>
    <row r="23" spans="1:15">
      <c r="A23" s="138" t="s">
        <v>81</v>
      </c>
      <c r="B23" s="138"/>
      <c r="C23" s="139"/>
      <c r="E23" s="138"/>
      <c r="F23" s="138"/>
      <c r="G23" s="139"/>
      <c r="I23" s="138"/>
      <c r="J23" s="138"/>
      <c r="K23" s="139"/>
      <c r="M23" s="138"/>
      <c r="N23" s="138"/>
      <c r="O23" s="139"/>
    </row>
    <row r="24" spans="1:15">
      <c r="A24" s="138" t="s">
        <v>82</v>
      </c>
      <c r="B24" s="138"/>
      <c r="C24" s="139"/>
      <c r="E24" s="138"/>
      <c r="F24" s="138"/>
      <c r="G24" s="139"/>
      <c r="I24" s="138"/>
      <c r="J24" s="138"/>
      <c r="K24" s="139"/>
      <c r="M24" s="138"/>
      <c r="N24" s="138"/>
      <c r="O24" s="139"/>
    </row>
    <row r="25" spans="1:15">
      <c r="A25" s="138" t="s">
        <v>85</v>
      </c>
      <c r="B25" s="138"/>
      <c r="C25" s="139"/>
      <c r="E25" s="138"/>
      <c r="F25" s="138"/>
      <c r="G25" s="139"/>
      <c r="I25" s="138"/>
      <c r="J25" s="138"/>
      <c r="K25" s="139"/>
      <c r="M25" s="138"/>
      <c r="N25" s="138"/>
      <c r="O25" s="139"/>
    </row>
    <row r="26" spans="1:15">
      <c r="A26" s="138" t="s">
        <v>84</v>
      </c>
      <c r="B26" s="138"/>
      <c r="C26" s="139"/>
      <c r="E26" s="138"/>
      <c r="F26" s="138"/>
      <c r="G26" s="139"/>
      <c r="I26" s="138"/>
      <c r="J26" s="138"/>
      <c r="K26" s="139"/>
      <c r="M26" s="138"/>
      <c r="N26" s="138"/>
      <c r="O26" s="139"/>
    </row>
    <row r="27" spans="1:15">
      <c r="A27" s="138" t="s">
        <v>83</v>
      </c>
      <c r="B27" s="138"/>
      <c r="C27" s="139"/>
      <c r="E27" s="138"/>
      <c r="F27" s="138"/>
      <c r="G27" s="139"/>
      <c r="I27" s="138"/>
      <c r="J27" s="138"/>
      <c r="K27" s="139"/>
      <c r="M27" s="138"/>
      <c r="N27" s="138"/>
      <c r="O27" s="139"/>
    </row>
    <row r="28" spans="1:15">
      <c r="A28" s="138" t="s">
        <v>135</v>
      </c>
      <c r="B28" s="138"/>
      <c r="C28" s="139"/>
      <c r="E28" s="138"/>
      <c r="F28" s="138"/>
      <c r="G28" s="139"/>
      <c r="I28" s="138"/>
      <c r="J28" s="138"/>
      <c r="K28" s="139"/>
      <c r="M28" s="138"/>
      <c r="N28" s="138"/>
      <c r="O28" s="139"/>
    </row>
    <row r="29" spans="1:15">
      <c r="A29" s="138" t="s">
        <v>136</v>
      </c>
      <c r="B29" s="138"/>
      <c r="C29" s="139"/>
      <c r="E29" s="138"/>
      <c r="F29" s="138"/>
      <c r="G29" s="139"/>
      <c r="I29" s="138"/>
      <c r="J29" s="138"/>
      <c r="K29" s="139"/>
      <c r="M29" s="138"/>
      <c r="N29" s="138"/>
      <c r="O29" s="139"/>
    </row>
    <row r="30" spans="1:15">
      <c r="A30" s="138" t="s">
        <v>137</v>
      </c>
      <c r="B30" s="138"/>
      <c r="C30" s="139"/>
      <c r="E30" s="138"/>
      <c r="F30" s="138"/>
      <c r="G30" s="139"/>
      <c r="I30" s="138"/>
      <c r="J30" s="138"/>
      <c r="K30" s="139"/>
      <c r="M30" s="138"/>
      <c r="N30" s="138"/>
      <c r="O30" s="139"/>
    </row>
    <row r="31" spans="1:15">
      <c r="A31" s="138"/>
      <c r="B31" s="138"/>
      <c r="C31" s="139"/>
      <c r="E31" s="138"/>
      <c r="F31" s="138"/>
      <c r="G31" s="139"/>
      <c r="I31" s="138"/>
      <c r="J31" s="138"/>
      <c r="K31" s="139"/>
      <c r="M31" s="138"/>
      <c r="N31" s="138"/>
      <c r="O31" s="139"/>
    </row>
    <row r="32" spans="1:15">
      <c r="A32" s="138"/>
      <c r="B32" s="138"/>
      <c r="C32" s="139"/>
      <c r="E32" s="138"/>
      <c r="F32" s="138"/>
      <c r="G32" s="139"/>
      <c r="I32" s="138"/>
      <c r="J32" s="138"/>
      <c r="K32" s="139"/>
      <c r="M32" s="138"/>
      <c r="N32" s="138"/>
      <c r="O32" s="139"/>
    </row>
    <row r="33" spans="1:15">
      <c r="A33" s="138"/>
      <c r="B33" s="138"/>
      <c r="C33" s="139"/>
      <c r="E33" s="138"/>
      <c r="F33" s="138"/>
      <c r="G33" s="139"/>
      <c r="I33" s="138"/>
      <c r="J33" s="138"/>
      <c r="K33" s="139"/>
      <c r="M33" s="138"/>
      <c r="N33" s="138"/>
      <c r="O33" s="139"/>
    </row>
    <row r="34" spans="1:15">
      <c r="A34" s="138"/>
      <c r="B34" s="138"/>
      <c r="C34" s="139"/>
      <c r="E34" s="138"/>
      <c r="F34" s="138"/>
      <c r="G34" s="139"/>
      <c r="I34" s="28"/>
      <c r="J34" s="28"/>
    </row>
    <row r="35" spans="1:15">
      <c r="A35" s="138"/>
      <c r="B35" s="138"/>
      <c r="C35" s="139"/>
      <c r="E35" s="138"/>
      <c r="F35" s="138"/>
      <c r="G35" s="139"/>
      <c r="I35" s="28"/>
      <c r="J35" s="28"/>
    </row>
    <row r="36" spans="1:15">
      <c r="A36" s="138"/>
      <c r="B36" s="138"/>
      <c r="C36" s="139"/>
      <c r="E36" s="138"/>
      <c r="F36" s="138"/>
      <c r="G36" s="139"/>
      <c r="I36" s="28"/>
      <c r="J36" s="28"/>
    </row>
    <row r="37" spans="1:15">
      <c r="A37" s="138"/>
      <c r="B37" s="138"/>
      <c r="C37" s="139"/>
      <c r="E37" s="138"/>
      <c r="F37" s="138"/>
      <c r="G37" s="139"/>
      <c r="I37" s="28"/>
      <c r="J37" s="28"/>
    </row>
    <row r="38" spans="1:15">
      <c r="A38" s="138"/>
      <c r="B38" s="138"/>
      <c r="C38" s="139"/>
      <c r="E38" s="138"/>
      <c r="F38" s="138"/>
      <c r="G38" s="139"/>
      <c r="I38" s="28"/>
      <c r="J38" s="28"/>
    </row>
    <row r="39" spans="1:15">
      <c r="A39" s="138"/>
      <c r="B39" s="138"/>
      <c r="C39" s="139"/>
      <c r="E39" s="138"/>
      <c r="F39" s="138"/>
      <c r="G39" s="139"/>
      <c r="I39" s="28"/>
      <c r="J39" s="28"/>
    </row>
    <row r="40" spans="1:15">
      <c r="A40" s="138"/>
      <c r="B40" s="138"/>
      <c r="C40" s="139"/>
      <c r="E40" s="138"/>
      <c r="F40" s="138"/>
      <c r="G40" s="139"/>
      <c r="I40" s="28"/>
      <c r="J40" s="28"/>
    </row>
    <row r="41" spans="1:15">
      <c r="A41" s="138"/>
      <c r="B41" s="138"/>
      <c r="C41" s="139"/>
      <c r="E41" s="138"/>
      <c r="F41" s="138"/>
      <c r="G41" s="139"/>
      <c r="I41" s="28"/>
      <c r="J41" s="28"/>
    </row>
    <row r="42" spans="1:15">
      <c r="A42" s="138"/>
      <c r="B42" s="138"/>
      <c r="C42" s="139"/>
      <c r="E42" s="138"/>
      <c r="F42" s="138"/>
      <c r="G42" s="139"/>
      <c r="I42" s="28"/>
      <c r="J42" s="28"/>
    </row>
    <row r="43" spans="1:15">
      <c r="A43" s="138"/>
      <c r="B43" s="138"/>
      <c r="C43" s="139"/>
      <c r="E43" s="138"/>
      <c r="F43" s="138"/>
      <c r="G43" s="139"/>
      <c r="I43" s="28"/>
      <c r="J43" s="28"/>
    </row>
    <row r="44" spans="1:15">
      <c r="A44" s="138"/>
      <c r="B44" s="138"/>
      <c r="C44" s="139"/>
      <c r="E44" s="138"/>
      <c r="F44" s="138"/>
      <c r="G44" s="139"/>
      <c r="I44" s="28"/>
      <c r="J44" s="28"/>
    </row>
    <row r="45" spans="1:15">
      <c r="A45" s="138"/>
      <c r="B45" s="138"/>
      <c r="C45" s="139"/>
      <c r="E45" s="138"/>
      <c r="F45" s="138"/>
      <c r="G45" s="139"/>
      <c r="I45" s="28"/>
      <c r="J45" s="28"/>
    </row>
    <row r="46" spans="1:15">
      <c r="A46" s="138"/>
      <c r="B46" s="138"/>
      <c r="C46" s="139"/>
      <c r="E46" s="138"/>
      <c r="F46" s="138"/>
      <c r="G46" s="139"/>
      <c r="I46" s="28"/>
      <c r="J46" s="28"/>
    </row>
    <row r="47" spans="1:15">
      <c r="A47" s="138"/>
      <c r="B47" s="138"/>
      <c r="C47" s="139"/>
      <c r="E47" s="138"/>
      <c r="F47" s="138"/>
      <c r="G47" s="139"/>
      <c r="I47" s="28"/>
      <c r="J47" s="28"/>
    </row>
    <row r="48" spans="1:15">
      <c r="A48" s="138"/>
      <c r="B48" s="138"/>
      <c r="C48" s="139"/>
      <c r="E48" s="138"/>
      <c r="F48" s="138"/>
      <c r="G48" s="139"/>
      <c r="I48" s="28"/>
      <c r="J48" s="28"/>
    </row>
    <row r="49" spans="1:10">
      <c r="A49" s="138"/>
      <c r="B49" s="138"/>
      <c r="C49" s="139"/>
      <c r="E49" s="138"/>
      <c r="F49" s="138"/>
      <c r="G49" s="139"/>
      <c r="I49" s="28"/>
      <c r="J49" s="28"/>
    </row>
    <row r="50" spans="1:10">
      <c r="A50" s="138"/>
      <c r="B50" s="138"/>
      <c r="C50" s="139"/>
      <c r="E50" s="138"/>
      <c r="F50" s="138"/>
      <c r="G50" s="139"/>
      <c r="I50" s="28"/>
      <c r="J50" s="28"/>
    </row>
    <row r="51" spans="1:10">
      <c r="A51" s="138"/>
      <c r="B51" s="138"/>
      <c r="C51" s="139"/>
      <c r="E51" s="138"/>
      <c r="F51" s="138"/>
      <c r="G51" s="139"/>
      <c r="I51" s="28"/>
      <c r="J51" s="28"/>
    </row>
    <row r="52" spans="1:10">
      <c r="A52" s="138"/>
      <c r="B52" s="138"/>
      <c r="C52" s="139"/>
      <c r="E52" s="138"/>
      <c r="F52" s="138"/>
      <c r="G52" s="139"/>
      <c r="I52" s="28"/>
      <c r="J52" s="28"/>
    </row>
    <row r="53" spans="1:10">
      <c r="A53" s="138"/>
      <c r="B53" s="138"/>
      <c r="C53" s="139"/>
      <c r="E53" s="138"/>
      <c r="F53" s="138"/>
      <c r="G53" s="139"/>
      <c r="I53" s="28"/>
      <c r="J53" s="28"/>
    </row>
    <row r="54" spans="1:10">
      <c r="A54" s="138"/>
      <c r="B54" s="138"/>
      <c r="C54" s="139"/>
      <c r="E54" s="138"/>
      <c r="F54" s="138"/>
      <c r="G54" s="139"/>
      <c r="I54" s="28"/>
      <c r="J54" s="28"/>
    </row>
    <row r="55" spans="1:10">
      <c r="A55" s="138"/>
      <c r="B55" s="138"/>
      <c r="C55" s="139"/>
      <c r="E55" s="138"/>
      <c r="F55" s="138"/>
      <c r="G55" s="139"/>
      <c r="I55" s="28"/>
      <c r="J55" s="28"/>
    </row>
    <row r="56" spans="1:10">
      <c r="A56" s="138"/>
      <c r="B56" s="138"/>
      <c r="C56" s="139"/>
      <c r="E56" s="138"/>
      <c r="F56" s="138"/>
      <c r="G56" s="139"/>
      <c r="I56" s="28"/>
      <c r="J56" s="28"/>
    </row>
    <row r="57" spans="1:10">
      <c r="A57" s="138"/>
      <c r="B57" s="138"/>
      <c r="C57" s="139"/>
      <c r="E57" s="138"/>
      <c r="F57" s="138"/>
      <c r="G57" s="139"/>
      <c r="I57" s="28"/>
      <c r="J57" s="28"/>
    </row>
    <row r="58" spans="1:10">
      <c r="A58" s="138"/>
      <c r="B58" s="138"/>
      <c r="C58" s="139"/>
      <c r="E58" s="138"/>
      <c r="F58" s="138"/>
      <c r="G58" s="139"/>
      <c r="I58" s="28"/>
      <c r="J58" s="28"/>
    </row>
  </sheetData>
  <sheetProtection algorithmName="SHA-512" hashValue="1ri9HAxGT+RZuHwDeTuh/dUNtNqKpmKSbKWduCDBGFAUl7GLtGRU5oZNTKFjNVHVACi3gD2virPOuJeR5HVWWw==" saltValue="tbS/AvOKPAM7XOeU5VNeEQ==" spinCount="100000" sheet="1" objects="1" scenarios="1"/>
  <printOptions horizontalCentered="1"/>
  <pageMargins left="0.59055118110236227" right="0.59055118110236227" top="0.78740157480314965" bottom="0.78740157480314965" header="0.51181102362204722" footer="0.51181102362204722"/>
  <pageSetup paperSize="9" scale="41" orientation="landscape" horizontalDpi="300" verticalDpi="300" r:id="rId1"/>
  <headerFooter alignWithMargins="0">
    <oddFooter>&amp;LPage &amp;P of &amp;N&amp;RPrinted at: 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F4914-F07C-4E4E-8B67-0B23A2B05E37}">
  <dimension ref="A1:V189"/>
  <sheetViews>
    <sheetView showGridLines="0" zoomScale="80" zoomScaleNormal="80" workbookViewId="0">
      <pane xSplit="3" ySplit="3" topLeftCell="D4" activePane="bottomRight" state="frozen"/>
      <selection pane="topRight"/>
      <selection pane="bottomLeft"/>
      <selection pane="bottomRight"/>
    </sheetView>
  </sheetViews>
  <sheetFormatPr baseColWidth="10" defaultColWidth="11.5" defaultRowHeight="12.75" outlineLevelRow="1"/>
  <cols>
    <col min="1" max="1" width="20.5" style="28" customWidth="1"/>
    <col min="2" max="2" width="7" style="29" bestFit="1" customWidth="1"/>
    <col min="3" max="3" width="22.75" style="28" customWidth="1"/>
    <col min="4" max="6" width="13.375" style="30" customWidth="1"/>
    <col min="7" max="7" width="15.75" style="31" customWidth="1"/>
    <col min="8" max="8" width="22.75" style="31" customWidth="1"/>
    <col min="9" max="9" width="13.375" style="28" customWidth="1"/>
    <col min="10" max="10" width="22.75" style="29" customWidth="1"/>
    <col min="11" max="11" width="13.375" style="28" customWidth="1"/>
    <col min="12" max="12" width="22.75" style="29" customWidth="1"/>
    <col min="13" max="13" width="13.375" style="28" customWidth="1"/>
    <col min="14" max="14" width="13.375" style="29" customWidth="1"/>
    <col min="15" max="15" width="15.75" style="30" customWidth="1"/>
    <col min="16" max="16" width="15.75" style="31" customWidth="1"/>
    <col min="17" max="17" width="15.75" style="32" customWidth="1"/>
    <col min="18" max="20" width="17.5" style="28" customWidth="1"/>
    <col min="21" max="16384" width="11.5" style="28"/>
  </cols>
  <sheetData>
    <row r="1" spans="1:22" ht="32.25">
      <c r="A1" s="22" t="s">
        <v>27</v>
      </c>
      <c r="B1" s="23"/>
      <c r="C1" s="24"/>
      <c r="D1" s="25"/>
      <c r="E1" s="25"/>
      <c r="F1" s="25"/>
      <c r="G1" s="26"/>
      <c r="H1" s="26"/>
      <c r="I1" s="24"/>
      <c r="J1" s="23"/>
      <c r="K1" s="24"/>
      <c r="L1" s="23"/>
      <c r="M1" s="24"/>
      <c r="N1" s="23"/>
      <c r="O1" s="25"/>
      <c r="P1" s="26"/>
      <c r="Q1" s="27"/>
      <c r="R1" s="24"/>
      <c r="S1" s="24"/>
      <c r="T1" s="24"/>
      <c r="U1" s="24"/>
      <c r="V1" s="24"/>
    </row>
    <row r="2" spans="1:22">
      <c r="G2" s="30"/>
      <c r="H2" s="30"/>
      <c r="I2" s="31"/>
      <c r="J2" s="31"/>
      <c r="O2" s="28"/>
      <c r="P2" s="29"/>
      <c r="Q2" s="30"/>
      <c r="R2" s="31"/>
      <c r="S2" s="31"/>
      <c r="T2" s="32"/>
    </row>
    <row r="3" spans="1:22" ht="26.25">
      <c r="A3" s="33" t="s">
        <v>86</v>
      </c>
      <c r="B3" s="34"/>
      <c r="C3" s="35"/>
      <c r="D3" s="36"/>
      <c r="G3" s="30"/>
      <c r="H3" s="30"/>
      <c r="I3" s="31"/>
      <c r="J3" s="31"/>
      <c r="O3" s="28"/>
      <c r="P3" s="29"/>
      <c r="Q3" s="30"/>
      <c r="R3" s="31"/>
      <c r="S3" s="31"/>
      <c r="T3" s="32"/>
    </row>
    <row r="4" spans="1:22">
      <c r="B4" s="28"/>
      <c r="D4" s="28"/>
      <c r="E4" s="37"/>
      <c r="F4" s="37"/>
      <c r="G4" s="37"/>
      <c r="H4" s="30"/>
      <c r="I4" s="31"/>
      <c r="J4" s="31"/>
      <c r="O4" s="28"/>
      <c r="P4" s="29"/>
      <c r="Q4" s="30"/>
      <c r="R4" s="31"/>
      <c r="S4" s="31"/>
      <c r="T4" s="32"/>
    </row>
    <row r="5" spans="1:22">
      <c r="G5" s="30"/>
      <c r="H5" s="30"/>
      <c r="I5" s="31"/>
      <c r="J5" s="31"/>
      <c r="O5" s="28"/>
      <c r="P5" s="29"/>
      <c r="Q5" s="30"/>
      <c r="R5" s="31"/>
      <c r="S5" s="31"/>
      <c r="T5" s="32"/>
    </row>
    <row r="6" spans="1:22" ht="18.75">
      <c r="A6" s="38" t="s">
        <v>87</v>
      </c>
      <c r="G6" s="30"/>
      <c r="H6" s="30"/>
      <c r="I6" s="31"/>
      <c r="J6" s="31"/>
      <c r="O6" s="28"/>
      <c r="P6" s="29"/>
      <c r="Q6" s="30"/>
      <c r="R6" s="31"/>
      <c r="S6" s="31"/>
      <c r="T6" s="32"/>
    </row>
    <row r="7" spans="1:22">
      <c r="A7" s="28" t="s">
        <v>88</v>
      </c>
      <c r="G7" s="30"/>
      <c r="H7" s="30"/>
      <c r="I7" s="31"/>
      <c r="J7" s="31"/>
      <c r="O7" s="28"/>
      <c r="P7" s="29"/>
      <c r="Q7" s="30"/>
      <c r="R7" s="31"/>
      <c r="S7" s="31"/>
      <c r="T7" s="32"/>
    </row>
    <row r="8" spans="1:22">
      <c r="G8" s="30"/>
      <c r="H8" s="30"/>
      <c r="I8" s="31"/>
      <c r="J8" s="31"/>
      <c r="O8" s="28"/>
      <c r="P8" s="29"/>
      <c r="Q8" s="30"/>
      <c r="R8" s="31"/>
      <c r="S8" s="31"/>
      <c r="T8" s="32"/>
    </row>
    <row r="9" spans="1:22" ht="15.75">
      <c r="A9" s="39" t="s">
        <v>89</v>
      </c>
      <c r="G9" s="30"/>
      <c r="H9" s="30"/>
      <c r="I9" s="31"/>
      <c r="J9" s="31"/>
      <c r="O9" s="28"/>
      <c r="P9" s="29"/>
      <c r="Q9" s="30"/>
      <c r="R9" s="31"/>
      <c r="S9" s="31"/>
      <c r="T9" s="32"/>
    </row>
    <row r="10" spans="1:22">
      <c r="A10" s="28" t="s">
        <v>125</v>
      </c>
      <c r="G10" s="30"/>
      <c r="H10" s="30"/>
      <c r="I10" s="31"/>
      <c r="J10" s="31"/>
      <c r="O10" s="28"/>
      <c r="P10" s="29"/>
      <c r="Q10" s="30"/>
      <c r="R10" s="31"/>
      <c r="S10" s="31"/>
      <c r="T10" s="32"/>
    </row>
    <row r="11" spans="1:22">
      <c r="G11" s="30"/>
      <c r="H11" s="30"/>
      <c r="I11" s="31"/>
      <c r="J11" s="31"/>
      <c r="O11" s="28"/>
      <c r="P11" s="29"/>
      <c r="Q11" s="30"/>
      <c r="R11" s="31"/>
      <c r="S11" s="31"/>
      <c r="T11" s="32"/>
    </row>
    <row r="12" spans="1:22" ht="15.75">
      <c r="A12" s="39" t="s">
        <v>90</v>
      </c>
      <c r="G12" s="30"/>
      <c r="H12" s="30"/>
      <c r="I12" s="31"/>
      <c r="J12" s="31"/>
      <c r="O12" s="28"/>
      <c r="P12" s="29"/>
      <c r="Q12" s="30"/>
      <c r="R12" s="31"/>
      <c r="S12" s="31"/>
      <c r="T12" s="32"/>
    </row>
    <row r="13" spans="1:22">
      <c r="A13" s="28" t="s">
        <v>126</v>
      </c>
      <c r="G13" s="30"/>
      <c r="H13" s="30"/>
      <c r="I13" s="31"/>
      <c r="J13" s="31"/>
      <c r="O13" s="28"/>
      <c r="P13" s="29"/>
      <c r="Q13" s="30"/>
      <c r="R13" s="31"/>
      <c r="S13" s="31"/>
      <c r="T13" s="32"/>
    </row>
    <row r="14" spans="1:22">
      <c r="G14" s="30"/>
      <c r="H14" s="30"/>
      <c r="I14" s="31"/>
      <c r="J14" s="31"/>
      <c r="O14" s="28"/>
      <c r="P14" s="29"/>
      <c r="Q14" s="30"/>
      <c r="R14" s="31"/>
      <c r="S14" s="31"/>
      <c r="T14" s="32"/>
    </row>
    <row r="15" spans="1:22">
      <c r="G15" s="30"/>
      <c r="H15" s="30"/>
      <c r="I15" s="31"/>
      <c r="J15" s="31"/>
      <c r="O15" s="28"/>
      <c r="P15" s="29"/>
      <c r="Q15" s="30"/>
      <c r="R15" s="31"/>
      <c r="S15" s="31"/>
      <c r="T15" s="32"/>
    </row>
    <row r="16" spans="1:22">
      <c r="G16" s="30"/>
      <c r="H16" s="30"/>
      <c r="I16" s="31"/>
      <c r="J16" s="31"/>
      <c r="O16" s="28"/>
      <c r="P16" s="29"/>
      <c r="Q16" s="30"/>
      <c r="R16" s="31"/>
      <c r="S16" s="31"/>
      <c r="T16" s="32"/>
    </row>
    <row r="17" spans="1:20" ht="25.5">
      <c r="A17" s="81" t="s">
        <v>102</v>
      </c>
      <c r="B17" s="43"/>
      <c r="C17" s="40" t="s">
        <v>91</v>
      </c>
      <c r="D17" s="41" t="s">
        <v>92</v>
      </c>
      <c r="E17" s="42" t="s">
        <v>93</v>
      </c>
      <c r="F17" s="149" t="s">
        <v>94</v>
      </c>
      <c r="G17" s="149"/>
      <c r="H17" s="30"/>
      <c r="I17" s="31"/>
      <c r="J17" s="31"/>
      <c r="O17" s="28"/>
      <c r="P17" s="29"/>
      <c r="Q17" s="30"/>
      <c r="R17" s="31"/>
      <c r="S17" s="31"/>
      <c r="T17" s="32"/>
    </row>
    <row r="18" spans="1:20">
      <c r="A18" s="142" t="s">
        <v>128</v>
      </c>
      <c r="B18" s="43"/>
      <c r="C18" s="44">
        <f>G44</f>
        <v>83.75</v>
      </c>
      <c r="D18" s="44">
        <f>O44</f>
        <v>323.5</v>
      </c>
      <c r="E18" s="44">
        <f>P44</f>
        <v>4</v>
      </c>
      <c r="F18" s="147" t="str">
        <f>IF(C18&gt;=75,IF(D18&gt;220,"(1) Best-in-Class","(2) Low-Cost Country"),IF(D18&gt;=220,"(3) Strategic Partner","(4) Best Cost Supply"))</f>
        <v>(1) Best-in-Class</v>
      </c>
      <c r="G18" s="148"/>
      <c r="H18" s="30"/>
      <c r="I18" s="31"/>
      <c r="J18" s="31"/>
      <c r="O18" s="28"/>
      <c r="P18" s="29"/>
      <c r="Q18" s="30"/>
      <c r="R18" s="31"/>
      <c r="S18" s="31"/>
      <c r="T18" s="32"/>
    </row>
    <row r="19" spans="1:20">
      <c r="A19" s="142" t="s">
        <v>129</v>
      </c>
      <c r="B19" s="43"/>
      <c r="C19" s="44">
        <f>G53</f>
        <v>24</v>
      </c>
      <c r="D19" s="44">
        <f>O53</f>
        <v>232.25</v>
      </c>
      <c r="E19" s="44">
        <f>P53</f>
        <v>4</v>
      </c>
      <c r="F19" s="147" t="str">
        <f t="shared" ref="F19:F27" si="0">IF(C19&gt;=75,IF(D19&gt;220,"(1) Best-in-Class","(2) Low-Cost Country"),IF(D19&gt;=220,"(3) Strategic Partner","(4) Best Cost Supply"))</f>
        <v>(3) Strategic Partner</v>
      </c>
      <c r="G19" s="148"/>
      <c r="H19" s="30"/>
      <c r="I19" s="31"/>
      <c r="J19" s="31"/>
      <c r="O19" s="28"/>
      <c r="P19" s="29"/>
      <c r="Q19" s="30"/>
      <c r="R19" s="31"/>
      <c r="S19" s="31"/>
      <c r="T19" s="32"/>
    </row>
    <row r="20" spans="1:20">
      <c r="A20" s="142" t="s">
        <v>130</v>
      </c>
      <c r="B20" s="43"/>
      <c r="C20" s="44">
        <f>G62</f>
        <v>18</v>
      </c>
      <c r="D20" s="44">
        <f>O62</f>
        <v>115.5</v>
      </c>
      <c r="E20" s="44">
        <f>P62</f>
        <v>4</v>
      </c>
      <c r="F20" s="147" t="str">
        <f t="shared" si="0"/>
        <v>(4) Best Cost Supply</v>
      </c>
      <c r="G20" s="148"/>
      <c r="H20" s="30"/>
      <c r="I20" s="31"/>
      <c r="J20" s="31"/>
      <c r="O20" s="28"/>
      <c r="P20" s="29"/>
      <c r="Q20" s="30"/>
      <c r="R20" s="31"/>
      <c r="S20" s="31"/>
      <c r="T20" s="32"/>
    </row>
    <row r="21" spans="1:20">
      <c r="A21" s="142"/>
      <c r="B21" s="43"/>
      <c r="C21" s="44" t="e">
        <f>G80</f>
        <v>#DIV/0!</v>
      </c>
      <c r="D21" s="44" t="e">
        <f>O80</f>
        <v>#DIV/0!</v>
      </c>
      <c r="E21" s="44">
        <f>P71</f>
        <v>0</v>
      </c>
      <c r="F21" s="147" t="e">
        <f t="shared" si="0"/>
        <v>#DIV/0!</v>
      </c>
      <c r="G21" s="148"/>
      <c r="H21" s="30"/>
      <c r="I21" s="31"/>
      <c r="J21" s="31"/>
      <c r="O21" s="28"/>
      <c r="P21" s="29"/>
      <c r="Q21" s="30"/>
      <c r="R21" s="31"/>
      <c r="S21" s="31"/>
      <c r="T21" s="32"/>
    </row>
    <row r="22" spans="1:20">
      <c r="A22" s="142"/>
      <c r="B22" s="43"/>
      <c r="C22" s="44" t="e">
        <f>G80</f>
        <v>#DIV/0!</v>
      </c>
      <c r="D22" s="44" t="e">
        <f>O80</f>
        <v>#DIV/0!</v>
      </c>
      <c r="E22" s="44">
        <f>P80</f>
        <v>0</v>
      </c>
      <c r="F22" s="147" t="e">
        <f t="shared" si="0"/>
        <v>#DIV/0!</v>
      </c>
      <c r="G22" s="148"/>
      <c r="H22" s="30"/>
      <c r="I22" s="31"/>
      <c r="J22" s="31"/>
      <c r="O22" s="28"/>
      <c r="P22" s="29"/>
      <c r="Q22" s="30"/>
      <c r="R22" s="31"/>
      <c r="S22" s="31"/>
      <c r="T22" s="32"/>
    </row>
    <row r="23" spans="1:20">
      <c r="A23" s="142"/>
      <c r="B23" s="43"/>
      <c r="C23" s="44" t="e">
        <f>G89</f>
        <v>#DIV/0!</v>
      </c>
      <c r="D23" s="44" t="e">
        <f>O89</f>
        <v>#DIV/0!</v>
      </c>
      <c r="E23" s="44">
        <f>P89</f>
        <v>0</v>
      </c>
      <c r="F23" s="147" t="e">
        <f t="shared" si="0"/>
        <v>#DIV/0!</v>
      </c>
      <c r="G23" s="148"/>
      <c r="H23" s="30"/>
      <c r="I23" s="31"/>
      <c r="J23" s="31"/>
      <c r="O23" s="28"/>
      <c r="P23" s="29"/>
      <c r="Q23" s="30"/>
      <c r="R23" s="31"/>
      <c r="S23" s="31"/>
      <c r="T23" s="32"/>
    </row>
    <row r="24" spans="1:20">
      <c r="A24" s="142"/>
      <c r="B24" s="43"/>
      <c r="C24" s="44" t="e">
        <f>G98</f>
        <v>#DIV/0!</v>
      </c>
      <c r="D24" s="44" t="e">
        <f>O98</f>
        <v>#DIV/0!</v>
      </c>
      <c r="E24" s="44">
        <f>P98</f>
        <v>0</v>
      </c>
      <c r="F24" s="147" t="e">
        <f t="shared" si="0"/>
        <v>#DIV/0!</v>
      </c>
      <c r="G24" s="148"/>
      <c r="H24" s="30"/>
      <c r="I24" s="31"/>
      <c r="J24" s="31"/>
      <c r="O24" s="28"/>
      <c r="P24" s="29"/>
      <c r="Q24" s="30"/>
      <c r="R24" s="31"/>
      <c r="S24" s="31"/>
      <c r="T24" s="32"/>
    </row>
    <row r="25" spans="1:20">
      <c r="A25" s="142"/>
      <c r="B25" s="43"/>
      <c r="C25" s="44" t="e">
        <f>G107</f>
        <v>#DIV/0!</v>
      </c>
      <c r="D25" s="44" t="e">
        <f>O107</f>
        <v>#DIV/0!</v>
      </c>
      <c r="E25" s="44">
        <f>P107</f>
        <v>0</v>
      </c>
      <c r="F25" s="147" t="e">
        <f t="shared" si="0"/>
        <v>#DIV/0!</v>
      </c>
      <c r="G25" s="148"/>
      <c r="H25" s="30"/>
      <c r="I25" s="31"/>
      <c r="J25" s="31"/>
      <c r="O25" s="28"/>
      <c r="P25" s="29"/>
      <c r="Q25" s="30"/>
      <c r="R25" s="31"/>
      <c r="S25" s="31"/>
      <c r="T25" s="32"/>
    </row>
    <row r="26" spans="1:20">
      <c r="A26" s="142"/>
      <c r="B26" s="43"/>
      <c r="C26" s="44" t="e">
        <f>G116</f>
        <v>#DIV/0!</v>
      </c>
      <c r="D26" s="44" t="e">
        <f>O116</f>
        <v>#DIV/0!</v>
      </c>
      <c r="E26" s="44">
        <f>P116</f>
        <v>0</v>
      </c>
      <c r="F26" s="147" t="e">
        <f t="shared" si="0"/>
        <v>#DIV/0!</v>
      </c>
      <c r="G26" s="148"/>
      <c r="H26" s="30"/>
      <c r="I26" s="31"/>
      <c r="J26" s="31"/>
      <c r="O26" s="28"/>
      <c r="P26" s="29"/>
      <c r="Q26" s="30"/>
      <c r="R26" s="31"/>
      <c r="S26" s="31"/>
      <c r="T26" s="32"/>
    </row>
    <row r="27" spans="1:20">
      <c r="A27" s="142"/>
      <c r="B27" s="43"/>
      <c r="C27" s="44" t="e">
        <f>G125</f>
        <v>#DIV/0!</v>
      </c>
      <c r="D27" s="44" t="e">
        <f>O125</f>
        <v>#DIV/0!</v>
      </c>
      <c r="E27" s="44">
        <f>P125</f>
        <v>0</v>
      </c>
      <c r="F27" s="147" t="e">
        <f t="shared" si="0"/>
        <v>#DIV/0!</v>
      </c>
      <c r="G27" s="148"/>
      <c r="H27" s="30"/>
      <c r="I27" s="31"/>
      <c r="J27" s="31"/>
      <c r="O27" s="28"/>
      <c r="P27" s="29"/>
      <c r="Q27" s="30"/>
      <c r="R27" s="31"/>
      <c r="S27" s="31"/>
      <c r="T27" s="32"/>
    </row>
    <row r="28" spans="1:20">
      <c r="G28" s="30"/>
      <c r="H28" s="30"/>
      <c r="I28" s="31"/>
      <c r="J28" s="31"/>
      <c r="O28" s="28"/>
      <c r="P28" s="29"/>
      <c r="Q28" s="30"/>
      <c r="R28" s="31"/>
      <c r="S28" s="31"/>
      <c r="T28" s="32"/>
    </row>
    <row r="29" spans="1:20">
      <c r="G29" s="30"/>
      <c r="H29" s="30"/>
      <c r="I29" s="31"/>
      <c r="J29" s="31"/>
      <c r="O29" s="28"/>
      <c r="P29" s="29"/>
      <c r="Q29" s="30"/>
      <c r="R29" s="31"/>
      <c r="S29" s="31"/>
      <c r="T29" s="32"/>
    </row>
    <row r="30" spans="1:20">
      <c r="G30" s="30"/>
      <c r="H30" s="30"/>
      <c r="I30" s="31"/>
      <c r="J30" s="31"/>
      <c r="O30" s="28"/>
      <c r="P30" s="29"/>
      <c r="Q30" s="30"/>
      <c r="R30" s="31"/>
      <c r="S30" s="31"/>
      <c r="T30" s="32"/>
    </row>
    <row r="31" spans="1:20">
      <c r="G31" s="30"/>
      <c r="H31" s="30"/>
      <c r="I31" s="31"/>
      <c r="J31" s="31"/>
      <c r="O31" s="28"/>
      <c r="P31" s="29"/>
      <c r="Q31" s="30"/>
      <c r="R31" s="31"/>
      <c r="S31" s="31"/>
      <c r="T31" s="32"/>
    </row>
    <row r="32" spans="1:20">
      <c r="G32" s="30"/>
      <c r="H32" s="30"/>
      <c r="I32" s="31"/>
      <c r="J32" s="31"/>
      <c r="O32" s="28"/>
      <c r="P32" s="29"/>
      <c r="Q32" s="30"/>
      <c r="R32" s="31"/>
      <c r="S32" s="31"/>
      <c r="T32" s="32"/>
    </row>
    <row r="33" spans="1:20">
      <c r="G33" s="30"/>
      <c r="H33" s="30"/>
      <c r="I33" s="31"/>
      <c r="J33" s="31"/>
      <c r="O33" s="28"/>
      <c r="P33" s="29"/>
      <c r="Q33" s="30"/>
      <c r="R33" s="31"/>
      <c r="S33" s="31"/>
      <c r="T33" s="32"/>
    </row>
    <row r="34" spans="1:20">
      <c r="G34" s="30"/>
      <c r="H34" s="30"/>
      <c r="I34" s="31"/>
      <c r="J34" s="31"/>
      <c r="O34" s="28"/>
      <c r="P34" s="29"/>
      <c r="Q34" s="30"/>
      <c r="R34" s="31"/>
      <c r="S34" s="31"/>
      <c r="T34" s="32"/>
    </row>
    <row r="35" spans="1:20">
      <c r="G35" s="30"/>
      <c r="H35" s="30"/>
      <c r="I35" s="31"/>
      <c r="J35" s="31"/>
      <c r="O35" s="28"/>
      <c r="P35" s="29"/>
      <c r="Q35" s="30"/>
      <c r="R35" s="31"/>
      <c r="S35" s="31"/>
      <c r="T35" s="32"/>
    </row>
    <row r="36" spans="1:20" ht="13.5" thickBot="1">
      <c r="G36" s="30"/>
      <c r="I36" s="31"/>
      <c r="J36" s="28"/>
      <c r="K36" s="29"/>
      <c r="L36" s="28"/>
      <c r="M36" s="29"/>
      <c r="N36" s="28"/>
    </row>
    <row r="37" spans="1:20">
      <c r="A37" s="45"/>
      <c r="B37" s="46"/>
      <c r="C37" s="47"/>
      <c r="D37" s="48" t="s">
        <v>95</v>
      </c>
      <c r="E37" s="48" t="s">
        <v>96</v>
      </c>
      <c r="F37" s="48" t="s">
        <v>97</v>
      </c>
      <c r="G37" s="46"/>
      <c r="H37" s="47"/>
      <c r="I37" s="48" t="s">
        <v>98</v>
      </c>
      <c r="J37" s="47"/>
      <c r="K37" s="48" t="s">
        <v>99</v>
      </c>
      <c r="L37" s="47"/>
      <c r="M37" s="48" t="s">
        <v>100</v>
      </c>
      <c r="N37" s="48" t="s">
        <v>101</v>
      </c>
      <c r="O37" s="47"/>
      <c r="P37" s="49"/>
      <c r="Q37" s="50"/>
      <c r="R37" s="51"/>
      <c r="S37" s="51"/>
      <c r="T37" s="51"/>
    </row>
    <row r="38" spans="1:20" ht="38.25">
      <c r="A38" s="52" t="s">
        <v>102</v>
      </c>
      <c r="B38" s="53" t="s">
        <v>103</v>
      </c>
      <c r="C38" s="54" t="s">
        <v>122</v>
      </c>
      <c r="D38" s="53" t="s">
        <v>155</v>
      </c>
      <c r="E38" s="53" t="s">
        <v>156</v>
      </c>
      <c r="F38" s="53" t="s">
        <v>149</v>
      </c>
      <c r="G38" s="122" t="s">
        <v>104</v>
      </c>
      <c r="H38" s="55" t="s">
        <v>121</v>
      </c>
      <c r="I38" s="53" t="s">
        <v>157</v>
      </c>
      <c r="J38" s="55" t="s">
        <v>123</v>
      </c>
      <c r="K38" s="53" t="s">
        <v>157</v>
      </c>
      <c r="L38" s="56" t="s">
        <v>124</v>
      </c>
      <c r="M38" s="53" t="s">
        <v>157</v>
      </c>
      <c r="N38" s="57" t="s">
        <v>151</v>
      </c>
      <c r="O38" s="122" t="s">
        <v>92</v>
      </c>
      <c r="P38" s="122" t="s">
        <v>93</v>
      </c>
      <c r="Q38" s="128" t="s">
        <v>105</v>
      </c>
      <c r="R38" s="51"/>
      <c r="S38" s="51"/>
      <c r="T38" s="51"/>
    </row>
    <row r="39" spans="1:20">
      <c r="A39" s="150" t="str">
        <f>A18</f>
        <v>Area 1</v>
      </c>
      <c r="B39" s="58">
        <v>1</v>
      </c>
      <c r="C39" s="143" t="s">
        <v>77</v>
      </c>
      <c r="D39" s="144">
        <v>5</v>
      </c>
      <c r="E39" s="144">
        <v>5</v>
      </c>
      <c r="F39" s="144">
        <v>5</v>
      </c>
      <c r="G39" s="123">
        <f>IF(D39&gt;0,D39*E39*F39,"")</f>
        <v>125</v>
      </c>
      <c r="H39" s="143" t="s">
        <v>33</v>
      </c>
      <c r="I39" s="144">
        <v>5</v>
      </c>
      <c r="J39" s="143" t="s">
        <v>49</v>
      </c>
      <c r="K39" s="144">
        <v>4</v>
      </c>
      <c r="L39" s="143" t="s">
        <v>139</v>
      </c>
      <c r="M39" s="144">
        <v>5</v>
      </c>
      <c r="N39" s="144">
        <v>5</v>
      </c>
      <c r="O39" s="123">
        <f>IF(D39&gt;0,I39*K39*M39*N39,"")</f>
        <v>500</v>
      </c>
      <c r="P39" s="151"/>
      <c r="Q39" s="61">
        <f>IFERROR(O39*G39,"")</f>
        <v>62500</v>
      </c>
      <c r="R39" s="51"/>
      <c r="S39" s="51"/>
      <c r="T39" s="51"/>
    </row>
    <row r="40" spans="1:20">
      <c r="A40" s="150"/>
      <c r="B40" s="58">
        <v>2</v>
      </c>
      <c r="C40" s="143" t="s">
        <v>85</v>
      </c>
      <c r="D40" s="144">
        <v>5</v>
      </c>
      <c r="E40" s="144">
        <v>3</v>
      </c>
      <c r="F40" s="144">
        <v>5</v>
      </c>
      <c r="G40" s="123">
        <f t="shared" ref="G40:G43" si="1">IF(D40&gt;0,D40*E40*F40,"")</f>
        <v>75</v>
      </c>
      <c r="H40" s="143" t="s">
        <v>56</v>
      </c>
      <c r="I40" s="144">
        <v>5</v>
      </c>
      <c r="J40" s="143" t="s">
        <v>49</v>
      </c>
      <c r="K40" s="144">
        <v>4</v>
      </c>
      <c r="L40" s="143" t="s">
        <v>139</v>
      </c>
      <c r="M40" s="144">
        <v>5</v>
      </c>
      <c r="N40" s="144">
        <v>5</v>
      </c>
      <c r="O40" s="123">
        <f>IF(D40&gt;0,I40*K40*M40*N40,"")</f>
        <v>500</v>
      </c>
      <c r="P40" s="152"/>
      <c r="Q40" s="61">
        <f t="shared" ref="Q40:Q43" si="2">IFERROR(O40*G40,"")</f>
        <v>37500</v>
      </c>
      <c r="R40" s="51"/>
      <c r="S40" s="51"/>
      <c r="T40" s="51"/>
    </row>
    <row r="41" spans="1:20">
      <c r="A41" s="150"/>
      <c r="B41" s="58">
        <v>3</v>
      </c>
      <c r="C41" s="143" t="s">
        <v>81</v>
      </c>
      <c r="D41" s="144">
        <v>4</v>
      </c>
      <c r="E41" s="144">
        <v>3</v>
      </c>
      <c r="F41" s="144">
        <v>5</v>
      </c>
      <c r="G41" s="123">
        <f t="shared" si="1"/>
        <v>60</v>
      </c>
      <c r="H41" s="143" t="s">
        <v>72</v>
      </c>
      <c r="I41" s="144">
        <v>4</v>
      </c>
      <c r="J41" s="143" t="s">
        <v>70</v>
      </c>
      <c r="K41" s="144">
        <v>3</v>
      </c>
      <c r="L41" s="143" t="s">
        <v>138</v>
      </c>
      <c r="M41" s="144">
        <v>3</v>
      </c>
      <c r="N41" s="144">
        <v>4</v>
      </c>
      <c r="O41" s="123">
        <f>IF(D41&gt;0,I41*K41*M41*N41,"")</f>
        <v>144</v>
      </c>
      <c r="P41" s="152"/>
      <c r="Q41" s="61">
        <f t="shared" si="2"/>
        <v>8640</v>
      </c>
      <c r="R41" s="51"/>
      <c r="S41" s="51"/>
      <c r="T41" s="51"/>
    </row>
    <row r="42" spans="1:20">
      <c r="A42" s="150"/>
      <c r="B42" s="58">
        <v>4</v>
      </c>
      <c r="C42" s="143" t="s">
        <v>43</v>
      </c>
      <c r="D42" s="144">
        <v>5</v>
      </c>
      <c r="E42" s="144">
        <v>3</v>
      </c>
      <c r="F42" s="144">
        <v>5</v>
      </c>
      <c r="G42" s="123">
        <f t="shared" si="1"/>
        <v>75</v>
      </c>
      <c r="H42" s="143" t="s">
        <v>69</v>
      </c>
      <c r="I42" s="144">
        <v>5</v>
      </c>
      <c r="J42" s="143" t="s">
        <v>57</v>
      </c>
      <c r="K42" s="144">
        <v>5</v>
      </c>
      <c r="L42" s="143" t="s">
        <v>141</v>
      </c>
      <c r="M42" s="144">
        <v>2</v>
      </c>
      <c r="N42" s="144">
        <v>3</v>
      </c>
      <c r="O42" s="123">
        <f>IF(D42&gt;0,I42*K42*M42*N42,"")</f>
        <v>150</v>
      </c>
      <c r="P42" s="152"/>
      <c r="Q42" s="61">
        <f t="shared" si="2"/>
        <v>11250</v>
      </c>
      <c r="R42" s="51"/>
      <c r="S42" s="51"/>
      <c r="T42" s="51"/>
    </row>
    <row r="43" spans="1:20">
      <c r="A43" s="150"/>
      <c r="B43" s="58">
        <v>5</v>
      </c>
      <c r="C43" s="143"/>
      <c r="D43" s="144"/>
      <c r="E43" s="144"/>
      <c r="F43" s="144"/>
      <c r="G43" s="123" t="str">
        <f t="shared" si="1"/>
        <v/>
      </c>
      <c r="H43" s="143"/>
      <c r="I43" s="144"/>
      <c r="J43" s="143"/>
      <c r="K43" s="144"/>
      <c r="L43" s="143"/>
      <c r="M43" s="144"/>
      <c r="N43" s="144"/>
      <c r="O43" s="123" t="str">
        <f>IF(D43&gt;0,I43*K43*M43*N43,"")</f>
        <v/>
      </c>
      <c r="P43" s="153"/>
      <c r="Q43" s="61" t="str">
        <f t="shared" si="2"/>
        <v/>
      </c>
      <c r="R43" s="51"/>
      <c r="S43" s="51"/>
      <c r="T43" s="51"/>
    </row>
    <row r="44" spans="1:20" ht="13.5" thickBot="1">
      <c r="A44" s="154" t="s">
        <v>106</v>
      </c>
      <c r="B44" s="155"/>
      <c r="C44" s="155"/>
      <c r="D44" s="155"/>
      <c r="E44" s="155"/>
      <c r="F44" s="126"/>
      <c r="G44" s="124">
        <f>SUM(G39:G43)/P44</f>
        <v>83.75</v>
      </c>
      <c r="H44" s="127"/>
      <c r="I44" s="126"/>
      <c r="J44" s="127"/>
      <c r="K44" s="126"/>
      <c r="L44" s="127"/>
      <c r="M44" s="126"/>
      <c r="N44" s="126"/>
      <c r="O44" s="124">
        <f>SUM(O39:O43)/P44</f>
        <v>323.5</v>
      </c>
      <c r="P44" s="124">
        <f>COUNT(G39:G43)</f>
        <v>4</v>
      </c>
      <c r="Q44" s="62"/>
      <c r="R44" s="51"/>
      <c r="S44" s="51"/>
      <c r="T44" s="51"/>
    </row>
    <row r="45" spans="1:20" ht="13.5" thickBot="1">
      <c r="A45" s="51"/>
      <c r="B45" s="30"/>
      <c r="C45" s="51"/>
      <c r="G45" s="30"/>
      <c r="H45" s="51"/>
      <c r="I45" s="30"/>
      <c r="J45" s="51"/>
      <c r="K45" s="30"/>
      <c r="L45" s="51"/>
      <c r="M45" s="30"/>
      <c r="N45" s="30"/>
      <c r="O45" s="51"/>
      <c r="P45" s="51"/>
      <c r="Q45" s="51"/>
      <c r="R45" s="51"/>
      <c r="S45" s="51"/>
      <c r="T45" s="51"/>
    </row>
    <row r="46" spans="1:20">
      <c r="A46" s="45"/>
      <c r="B46" s="46"/>
      <c r="C46" s="47"/>
      <c r="D46" s="48" t="s">
        <v>95</v>
      </c>
      <c r="E46" s="48" t="s">
        <v>96</v>
      </c>
      <c r="F46" s="48" t="s">
        <v>97</v>
      </c>
      <c r="G46" s="46"/>
      <c r="H46" s="47"/>
      <c r="I46" s="48" t="s">
        <v>98</v>
      </c>
      <c r="J46" s="47"/>
      <c r="K46" s="48" t="s">
        <v>99</v>
      </c>
      <c r="L46" s="47"/>
      <c r="M46" s="48" t="s">
        <v>100</v>
      </c>
      <c r="N46" s="48" t="s">
        <v>101</v>
      </c>
      <c r="O46" s="47"/>
      <c r="P46" s="49"/>
      <c r="Q46" s="50"/>
      <c r="R46" s="51"/>
      <c r="S46" s="51"/>
      <c r="T46" s="51"/>
    </row>
    <row r="47" spans="1:20" ht="38.25">
      <c r="A47" s="52" t="s">
        <v>102</v>
      </c>
      <c r="B47" s="53" t="s">
        <v>103</v>
      </c>
      <c r="C47" s="54" t="s">
        <v>122</v>
      </c>
      <c r="D47" s="53" t="s">
        <v>155</v>
      </c>
      <c r="E47" s="53" t="s">
        <v>156</v>
      </c>
      <c r="F47" s="53" t="s">
        <v>149</v>
      </c>
      <c r="G47" s="122" t="s">
        <v>104</v>
      </c>
      <c r="H47" s="55" t="s">
        <v>121</v>
      </c>
      <c r="I47" s="53" t="s">
        <v>157</v>
      </c>
      <c r="J47" s="55" t="s">
        <v>123</v>
      </c>
      <c r="K47" s="53" t="s">
        <v>157</v>
      </c>
      <c r="L47" s="56" t="s">
        <v>124</v>
      </c>
      <c r="M47" s="53" t="s">
        <v>157</v>
      </c>
      <c r="N47" s="57" t="s">
        <v>151</v>
      </c>
      <c r="O47" s="122" t="s">
        <v>92</v>
      </c>
      <c r="P47" s="122" t="s">
        <v>93</v>
      </c>
      <c r="Q47" s="128" t="s">
        <v>105</v>
      </c>
      <c r="R47" s="51"/>
      <c r="S47" s="51"/>
      <c r="T47" s="51"/>
    </row>
    <row r="48" spans="1:20">
      <c r="A48" s="150" t="str">
        <f>A19</f>
        <v>Area 2</v>
      </c>
      <c r="B48" s="58">
        <v>1</v>
      </c>
      <c r="C48" s="143" t="s">
        <v>74</v>
      </c>
      <c r="D48" s="144">
        <v>4</v>
      </c>
      <c r="E48" s="144">
        <v>3</v>
      </c>
      <c r="F48" s="144">
        <v>3</v>
      </c>
      <c r="G48" s="123">
        <f>IF(D48&gt;0,D48*E48*F48,"")</f>
        <v>36</v>
      </c>
      <c r="H48" s="143" t="s">
        <v>33</v>
      </c>
      <c r="I48" s="144">
        <v>5</v>
      </c>
      <c r="J48" s="143" t="s">
        <v>49</v>
      </c>
      <c r="K48" s="144">
        <v>4</v>
      </c>
      <c r="L48" s="143" t="s">
        <v>138</v>
      </c>
      <c r="M48" s="144">
        <v>4</v>
      </c>
      <c r="N48" s="144">
        <v>5</v>
      </c>
      <c r="O48" s="123">
        <f>IF(D48&gt;0,I48*K48*M48*N48,"")</f>
        <v>400</v>
      </c>
      <c r="P48" s="151"/>
      <c r="Q48" s="61">
        <f>IFERROR(O48*G48,"")</f>
        <v>14400</v>
      </c>
      <c r="R48" s="51"/>
      <c r="S48" s="51"/>
      <c r="T48" s="51"/>
    </row>
    <row r="49" spans="1:20">
      <c r="A49" s="150"/>
      <c r="B49" s="58">
        <v>2</v>
      </c>
      <c r="C49" s="143" t="s">
        <v>84</v>
      </c>
      <c r="D49" s="144">
        <v>4</v>
      </c>
      <c r="E49" s="144">
        <v>3</v>
      </c>
      <c r="F49" s="144">
        <v>3</v>
      </c>
      <c r="G49" s="123">
        <f t="shared" ref="G49:G52" si="3">IF(D49&gt;0,D49*E49*F49,"")</f>
        <v>36</v>
      </c>
      <c r="H49" s="143" t="s">
        <v>60</v>
      </c>
      <c r="I49" s="144">
        <v>4</v>
      </c>
      <c r="J49" s="143" t="s">
        <v>49</v>
      </c>
      <c r="K49" s="144">
        <v>4</v>
      </c>
      <c r="L49" s="143" t="s">
        <v>138</v>
      </c>
      <c r="M49" s="144">
        <v>4</v>
      </c>
      <c r="N49" s="144">
        <v>5</v>
      </c>
      <c r="O49" s="123">
        <f>IF(D49&gt;0,I49*K49*M49*N49,"")</f>
        <v>320</v>
      </c>
      <c r="P49" s="152"/>
      <c r="Q49" s="61">
        <f t="shared" ref="Q49:Q52" si="4">IFERROR(O49*G49,"")</f>
        <v>11520</v>
      </c>
      <c r="R49" s="51"/>
      <c r="S49" s="51"/>
      <c r="T49" s="51"/>
    </row>
    <row r="50" spans="1:20">
      <c r="A50" s="150"/>
      <c r="B50" s="58">
        <v>3</v>
      </c>
      <c r="C50" s="143" t="s">
        <v>81</v>
      </c>
      <c r="D50" s="144">
        <v>3</v>
      </c>
      <c r="E50" s="144">
        <v>2</v>
      </c>
      <c r="F50" s="144">
        <v>2</v>
      </c>
      <c r="G50" s="123">
        <f t="shared" si="3"/>
        <v>12</v>
      </c>
      <c r="H50" s="143" t="s">
        <v>72</v>
      </c>
      <c r="I50" s="144">
        <v>3</v>
      </c>
      <c r="J50" s="143" t="s">
        <v>70</v>
      </c>
      <c r="K50" s="144">
        <v>3</v>
      </c>
      <c r="L50" s="143" t="s">
        <v>141</v>
      </c>
      <c r="M50" s="144">
        <v>3</v>
      </c>
      <c r="N50" s="144">
        <v>3</v>
      </c>
      <c r="O50" s="123">
        <f>IF(D50&gt;0,I50*K50*M50*N50,"")</f>
        <v>81</v>
      </c>
      <c r="P50" s="152"/>
      <c r="Q50" s="61">
        <f t="shared" si="4"/>
        <v>972</v>
      </c>
      <c r="R50" s="51"/>
      <c r="S50" s="51"/>
      <c r="T50" s="51"/>
    </row>
    <row r="51" spans="1:20">
      <c r="A51" s="150"/>
      <c r="B51" s="58">
        <v>4</v>
      </c>
      <c r="C51" s="143" t="s">
        <v>47</v>
      </c>
      <c r="D51" s="144">
        <v>2</v>
      </c>
      <c r="E51" s="144">
        <v>2</v>
      </c>
      <c r="F51" s="144">
        <v>3</v>
      </c>
      <c r="G51" s="123">
        <f t="shared" si="3"/>
        <v>12</v>
      </c>
      <c r="H51" s="143" t="s">
        <v>69</v>
      </c>
      <c r="I51" s="144">
        <v>4</v>
      </c>
      <c r="J51" s="143" t="s">
        <v>61</v>
      </c>
      <c r="K51" s="144">
        <v>4</v>
      </c>
      <c r="L51" s="143" t="s">
        <v>141</v>
      </c>
      <c r="M51" s="144">
        <v>2</v>
      </c>
      <c r="N51" s="144">
        <v>4</v>
      </c>
      <c r="O51" s="123">
        <f>IF(D51&gt;0,I51*K51*M51*N51,"")</f>
        <v>128</v>
      </c>
      <c r="P51" s="152"/>
      <c r="Q51" s="61">
        <f t="shared" si="4"/>
        <v>1536</v>
      </c>
      <c r="R51" s="51"/>
      <c r="S51" s="51"/>
      <c r="T51" s="51"/>
    </row>
    <row r="52" spans="1:20">
      <c r="A52" s="150"/>
      <c r="B52" s="58">
        <v>5</v>
      </c>
      <c r="C52" s="143"/>
      <c r="D52" s="144"/>
      <c r="E52" s="144"/>
      <c r="F52" s="144"/>
      <c r="G52" s="123" t="str">
        <f t="shared" si="3"/>
        <v/>
      </c>
      <c r="H52" s="143"/>
      <c r="I52" s="144"/>
      <c r="J52" s="143"/>
      <c r="K52" s="144"/>
      <c r="L52" s="143"/>
      <c r="M52" s="144"/>
      <c r="N52" s="144"/>
      <c r="O52" s="123" t="str">
        <f>IF(D52&gt;0,I52*K52*M52*N52,"")</f>
        <v/>
      </c>
      <c r="P52" s="153"/>
      <c r="Q52" s="61" t="str">
        <f t="shared" si="4"/>
        <v/>
      </c>
      <c r="R52" s="51"/>
      <c r="S52" s="51"/>
      <c r="T52" s="51"/>
    </row>
    <row r="53" spans="1:20" ht="13.5" thickBot="1">
      <c r="A53" s="154" t="s">
        <v>106</v>
      </c>
      <c r="B53" s="155"/>
      <c r="C53" s="155"/>
      <c r="D53" s="155"/>
      <c r="E53" s="155"/>
      <c r="F53" s="126">
        <f>SUM(F48:F52)</f>
        <v>11</v>
      </c>
      <c r="G53" s="124">
        <f>SUM(G48:G52)/P53</f>
        <v>24</v>
      </c>
      <c r="H53" s="127"/>
      <c r="I53" s="126"/>
      <c r="J53" s="127"/>
      <c r="K53" s="126"/>
      <c r="L53" s="127"/>
      <c r="M53" s="126"/>
      <c r="N53" s="126">
        <f>SUM(N48:N52)</f>
        <v>17</v>
      </c>
      <c r="O53" s="124">
        <f>SUM(O48:O52)/P53</f>
        <v>232.25</v>
      </c>
      <c r="P53" s="124">
        <f>COUNT(G48:G52)</f>
        <v>4</v>
      </c>
      <c r="Q53" s="62"/>
      <c r="R53" s="51"/>
      <c r="S53" s="51"/>
      <c r="T53" s="51"/>
    </row>
    <row r="54" spans="1:20" ht="13.5" thickBot="1">
      <c r="A54" s="51"/>
      <c r="B54" s="30"/>
      <c r="C54" s="51"/>
      <c r="G54" s="30"/>
      <c r="H54" s="51"/>
      <c r="I54" s="30"/>
      <c r="J54" s="51"/>
      <c r="K54" s="30"/>
      <c r="L54" s="51"/>
      <c r="M54" s="30"/>
      <c r="N54" s="30"/>
      <c r="O54" s="51"/>
      <c r="P54" s="51"/>
      <c r="Q54" s="51"/>
      <c r="R54" s="51"/>
      <c r="S54" s="51"/>
      <c r="T54" s="51"/>
    </row>
    <row r="55" spans="1:20">
      <c r="A55" s="45"/>
      <c r="B55" s="46"/>
      <c r="C55" s="47"/>
      <c r="D55" s="48" t="s">
        <v>95</v>
      </c>
      <c r="E55" s="48" t="s">
        <v>96</v>
      </c>
      <c r="F55" s="48" t="s">
        <v>97</v>
      </c>
      <c r="G55" s="46"/>
      <c r="H55" s="47"/>
      <c r="I55" s="48" t="s">
        <v>98</v>
      </c>
      <c r="J55" s="47"/>
      <c r="K55" s="48" t="s">
        <v>99</v>
      </c>
      <c r="L55" s="47"/>
      <c r="M55" s="48" t="s">
        <v>100</v>
      </c>
      <c r="N55" s="48" t="s">
        <v>101</v>
      </c>
      <c r="O55" s="47"/>
      <c r="P55" s="49"/>
      <c r="Q55" s="50"/>
      <c r="R55" s="51"/>
      <c r="S55" s="51"/>
      <c r="T55" s="51"/>
    </row>
    <row r="56" spans="1:20" ht="38.25">
      <c r="A56" s="52" t="s">
        <v>102</v>
      </c>
      <c r="B56" s="53" t="s">
        <v>103</v>
      </c>
      <c r="C56" s="54" t="s">
        <v>122</v>
      </c>
      <c r="D56" s="53" t="s">
        <v>155</v>
      </c>
      <c r="E56" s="53" t="s">
        <v>156</v>
      </c>
      <c r="F56" s="53" t="s">
        <v>149</v>
      </c>
      <c r="G56" s="122" t="s">
        <v>104</v>
      </c>
      <c r="H56" s="55" t="s">
        <v>121</v>
      </c>
      <c r="I56" s="53" t="s">
        <v>157</v>
      </c>
      <c r="J56" s="55" t="s">
        <v>123</v>
      </c>
      <c r="K56" s="53" t="s">
        <v>157</v>
      </c>
      <c r="L56" s="56" t="s">
        <v>124</v>
      </c>
      <c r="M56" s="53" t="s">
        <v>157</v>
      </c>
      <c r="N56" s="57" t="s">
        <v>151</v>
      </c>
      <c r="O56" s="122" t="s">
        <v>92</v>
      </c>
      <c r="P56" s="122" t="s">
        <v>93</v>
      </c>
      <c r="Q56" s="128" t="s">
        <v>105</v>
      </c>
      <c r="R56" s="51"/>
      <c r="S56" s="51"/>
      <c r="T56" s="51"/>
    </row>
    <row r="57" spans="1:20">
      <c r="A57" s="150" t="str">
        <f>A20</f>
        <v>Area 3</v>
      </c>
      <c r="B57" s="58">
        <v>1</v>
      </c>
      <c r="C57" s="143" t="s">
        <v>74</v>
      </c>
      <c r="D57" s="144">
        <v>3</v>
      </c>
      <c r="E57" s="144">
        <v>3</v>
      </c>
      <c r="F57" s="144">
        <v>3</v>
      </c>
      <c r="G57" s="123">
        <f>IF(D57&gt;0,D57*E57*F57,"")</f>
        <v>27</v>
      </c>
      <c r="H57" s="143" t="s">
        <v>40</v>
      </c>
      <c r="I57" s="144">
        <v>3</v>
      </c>
      <c r="J57" s="143" t="s">
        <v>53</v>
      </c>
      <c r="K57" s="144">
        <v>3</v>
      </c>
      <c r="L57" s="143" t="s">
        <v>138</v>
      </c>
      <c r="M57" s="144">
        <v>4</v>
      </c>
      <c r="N57" s="144">
        <v>5</v>
      </c>
      <c r="O57" s="123">
        <f>IF(D57&gt;0,I57*K57*M57*N57,"")</f>
        <v>180</v>
      </c>
      <c r="P57" s="151"/>
      <c r="Q57" s="61">
        <f>IFERROR(O57*G57,"")</f>
        <v>4860</v>
      </c>
      <c r="R57" s="51"/>
      <c r="S57" s="51"/>
      <c r="T57" s="51"/>
    </row>
    <row r="58" spans="1:20">
      <c r="A58" s="150"/>
      <c r="B58" s="58">
        <v>2</v>
      </c>
      <c r="C58" s="143" t="s">
        <v>84</v>
      </c>
      <c r="D58" s="144">
        <v>3</v>
      </c>
      <c r="E58" s="144">
        <v>3</v>
      </c>
      <c r="F58" s="144">
        <v>3</v>
      </c>
      <c r="G58" s="123">
        <f t="shared" ref="G58:G61" si="5">IF(D58&gt;0,D58*E58*F58,"")</f>
        <v>27</v>
      </c>
      <c r="H58" s="143" t="s">
        <v>64</v>
      </c>
      <c r="I58" s="144">
        <v>3</v>
      </c>
      <c r="J58" s="143" t="s">
        <v>53</v>
      </c>
      <c r="K58" s="144">
        <v>3</v>
      </c>
      <c r="L58" s="143" t="s">
        <v>138</v>
      </c>
      <c r="M58" s="144">
        <v>4</v>
      </c>
      <c r="N58" s="144">
        <v>5</v>
      </c>
      <c r="O58" s="123">
        <f>IF(D58&gt;0,I58*K58*M58*N58,"")</f>
        <v>180</v>
      </c>
      <c r="P58" s="152"/>
      <c r="Q58" s="61">
        <f t="shared" ref="Q58:Q61" si="6">IFERROR(O58*G58,"")</f>
        <v>4860</v>
      </c>
      <c r="R58" s="51"/>
      <c r="S58" s="51"/>
      <c r="T58" s="51"/>
    </row>
    <row r="59" spans="1:20">
      <c r="A59" s="150"/>
      <c r="B59" s="58">
        <v>3</v>
      </c>
      <c r="C59" s="143" t="s">
        <v>81</v>
      </c>
      <c r="D59" s="144">
        <v>3</v>
      </c>
      <c r="E59" s="144">
        <v>2</v>
      </c>
      <c r="F59" s="144">
        <v>2</v>
      </c>
      <c r="G59" s="123">
        <f t="shared" si="5"/>
        <v>12</v>
      </c>
      <c r="H59" s="143" t="s">
        <v>72</v>
      </c>
      <c r="I59" s="144">
        <v>3</v>
      </c>
      <c r="J59" s="143" t="s">
        <v>73</v>
      </c>
      <c r="K59" s="144">
        <v>2</v>
      </c>
      <c r="L59" s="143" t="s">
        <v>141</v>
      </c>
      <c r="M59" s="144">
        <v>3</v>
      </c>
      <c r="N59" s="144">
        <v>3</v>
      </c>
      <c r="O59" s="123">
        <f>IF(D59&gt;0,I59*K59*M59*N59,"")</f>
        <v>54</v>
      </c>
      <c r="P59" s="152"/>
      <c r="Q59" s="61">
        <f t="shared" si="6"/>
        <v>648</v>
      </c>
      <c r="R59" s="51"/>
      <c r="S59" s="51"/>
      <c r="T59" s="51"/>
    </row>
    <row r="60" spans="1:20">
      <c r="A60" s="150"/>
      <c r="B60" s="58">
        <v>4</v>
      </c>
      <c r="C60" s="143" t="s">
        <v>47</v>
      </c>
      <c r="D60" s="144">
        <v>1</v>
      </c>
      <c r="E60" s="144">
        <v>2</v>
      </c>
      <c r="F60" s="144">
        <v>3</v>
      </c>
      <c r="G60" s="123">
        <f t="shared" si="5"/>
        <v>6</v>
      </c>
      <c r="H60" s="143" t="s">
        <v>69</v>
      </c>
      <c r="I60" s="144">
        <v>2</v>
      </c>
      <c r="J60" s="143" t="s">
        <v>65</v>
      </c>
      <c r="K60" s="144">
        <v>3</v>
      </c>
      <c r="L60" s="143" t="s">
        <v>141</v>
      </c>
      <c r="M60" s="144">
        <v>2</v>
      </c>
      <c r="N60" s="144">
        <v>4</v>
      </c>
      <c r="O60" s="123">
        <f>IF(D60&gt;0,I60*K60*M60*N60,"")</f>
        <v>48</v>
      </c>
      <c r="P60" s="152"/>
      <c r="Q60" s="61">
        <f t="shared" si="6"/>
        <v>288</v>
      </c>
      <c r="R60" s="51"/>
      <c r="S60" s="51"/>
      <c r="T60" s="51"/>
    </row>
    <row r="61" spans="1:20">
      <c r="A61" s="150"/>
      <c r="B61" s="58">
        <v>5</v>
      </c>
      <c r="C61" s="143"/>
      <c r="D61" s="144"/>
      <c r="E61" s="144"/>
      <c r="F61" s="144"/>
      <c r="G61" s="123" t="str">
        <f t="shared" si="5"/>
        <v/>
      </c>
      <c r="H61" s="143"/>
      <c r="I61" s="144"/>
      <c r="J61" s="143"/>
      <c r="K61" s="144"/>
      <c r="L61" s="143"/>
      <c r="M61" s="144"/>
      <c r="N61" s="144"/>
      <c r="O61" s="123" t="str">
        <f>IF(D61&gt;0,I61*K61*M61*N61,"")</f>
        <v/>
      </c>
      <c r="P61" s="153"/>
      <c r="Q61" s="61" t="str">
        <f t="shared" si="6"/>
        <v/>
      </c>
      <c r="R61" s="51"/>
      <c r="S61" s="51"/>
      <c r="T61" s="51"/>
    </row>
    <row r="62" spans="1:20" ht="13.5" thickBot="1">
      <c r="A62" s="154" t="s">
        <v>106</v>
      </c>
      <c r="B62" s="155"/>
      <c r="C62" s="155"/>
      <c r="D62" s="155"/>
      <c r="E62" s="155"/>
      <c r="F62" s="126">
        <f>SUM(F57:F61)</f>
        <v>11</v>
      </c>
      <c r="G62" s="124">
        <f>SUM(G57:G61)/P62</f>
        <v>18</v>
      </c>
      <c r="H62" s="127"/>
      <c r="I62" s="126"/>
      <c r="J62" s="127"/>
      <c r="K62" s="126"/>
      <c r="L62" s="127"/>
      <c r="M62" s="126"/>
      <c r="N62" s="126">
        <f>SUM(N57:N61)</f>
        <v>17</v>
      </c>
      <c r="O62" s="124">
        <f>SUM(O57:O61)/P62</f>
        <v>115.5</v>
      </c>
      <c r="P62" s="124">
        <f>COUNT(G57:G61)</f>
        <v>4</v>
      </c>
      <c r="Q62" s="62"/>
      <c r="R62" s="51"/>
      <c r="S62" s="51"/>
      <c r="T62" s="51"/>
    </row>
    <row r="63" spans="1:20" ht="13.5" thickBot="1">
      <c r="A63" s="51"/>
      <c r="B63" s="30"/>
      <c r="C63" s="51"/>
      <c r="G63" s="30"/>
      <c r="H63" s="51"/>
      <c r="I63" s="30"/>
      <c r="J63" s="51"/>
      <c r="K63" s="30"/>
      <c r="L63" s="51"/>
      <c r="M63" s="30"/>
      <c r="N63" s="30"/>
      <c r="O63" s="51"/>
      <c r="P63" s="51"/>
      <c r="Q63" s="51"/>
      <c r="R63" s="51"/>
      <c r="S63" s="51"/>
      <c r="T63" s="51"/>
    </row>
    <row r="64" spans="1:20">
      <c r="A64" s="45"/>
      <c r="B64" s="46"/>
      <c r="C64" s="47"/>
      <c r="D64" s="48" t="s">
        <v>95</v>
      </c>
      <c r="E64" s="48" t="s">
        <v>96</v>
      </c>
      <c r="F64" s="48" t="s">
        <v>97</v>
      </c>
      <c r="G64" s="46"/>
      <c r="H64" s="47"/>
      <c r="I64" s="48" t="s">
        <v>98</v>
      </c>
      <c r="J64" s="47"/>
      <c r="K64" s="48" t="s">
        <v>99</v>
      </c>
      <c r="L64" s="47"/>
      <c r="M64" s="48" t="s">
        <v>100</v>
      </c>
      <c r="N64" s="48" t="s">
        <v>101</v>
      </c>
      <c r="O64" s="47"/>
      <c r="P64" s="49"/>
      <c r="Q64" s="50"/>
      <c r="R64" s="51"/>
      <c r="S64" s="51"/>
      <c r="T64" s="51"/>
    </row>
    <row r="65" spans="1:20" ht="38.25">
      <c r="A65" s="52" t="s">
        <v>102</v>
      </c>
      <c r="B65" s="53" t="s">
        <v>103</v>
      </c>
      <c r="C65" s="54" t="s">
        <v>122</v>
      </c>
      <c r="D65" s="53" t="s">
        <v>155</v>
      </c>
      <c r="E65" s="53" t="s">
        <v>156</v>
      </c>
      <c r="F65" s="53" t="s">
        <v>149</v>
      </c>
      <c r="G65" s="122" t="s">
        <v>104</v>
      </c>
      <c r="H65" s="55" t="s">
        <v>121</v>
      </c>
      <c r="I65" s="53" t="s">
        <v>157</v>
      </c>
      <c r="J65" s="55" t="s">
        <v>123</v>
      </c>
      <c r="K65" s="53" t="s">
        <v>157</v>
      </c>
      <c r="L65" s="56" t="s">
        <v>124</v>
      </c>
      <c r="M65" s="53" t="s">
        <v>157</v>
      </c>
      <c r="N65" s="57" t="s">
        <v>151</v>
      </c>
      <c r="O65" s="122" t="s">
        <v>92</v>
      </c>
      <c r="P65" s="122" t="s">
        <v>93</v>
      </c>
      <c r="Q65" s="128" t="s">
        <v>105</v>
      </c>
      <c r="R65" s="51"/>
      <c r="S65" s="51"/>
      <c r="T65" s="51"/>
    </row>
    <row r="66" spans="1:20">
      <c r="A66" s="150">
        <f>A21</f>
        <v>0</v>
      </c>
      <c r="B66" s="58">
        <v>1</v>
      </c>
      <c r="C66" s="59"/>
      <c r="D66" s="60"/>
      <c r="E66" s="60"/>
      <c r="F66" s="60"/>
      <c r="G66" s="123" t="str">
        <f>IF(D66&gt;0,D66*E66*F66,"")</f>
        <v/>
      </c>
      <c r="H66" s="59"/>
      <c r="I66" s="60"/>
      <c r="J66" s="59"/>
      <c r="K66" s="60"/>
      <c r="L66" s="59"/>
      <c r="M66" s="60"/>
      <c r="N66" s="60"/>
      <c r="O66" s="123" t="str">
        <f>IF(D66&gt;0,I66*K66*M66*N66,"")</f>
        <v/>
      </c>
      <c r="P66" s="151"/>
      <c r="Q66" s="61" t="str">
        <f>IFERROR(O66*G66,"")</f>
        <v/>
      </c>
      <c r="R66" s="51"/>
      <c r="S66" s="51"/>
      <c r="T66" s="51"/>
    </row>
    <row r="67" spans="1:20">
      <c r="A67" s="150"/>
      <c r="B67" s="58">
        <v>2</v>
      </c>
      <c r="C67" s="59"/>
      <c r="D67" s="60"/>
      <c r="E67" s="60"/>
      <c r="F67" s="60"/>
      <c r="G67" s="123" t="str">
        <f t="shared" ref="G67:G70" si="7">IF(D67&gt;0,D67*E67*F67,"")</f>
        <v/>
      </c>
      <c r="H67" s="59"/>
      <c r="I67" s="60"/>
      <c r="J67" s="59"/>
      <c r="K67" s="60"/>
      <c r="L67" s="59"/>
      <c r="M67" s="60"/>
      <c r="N67" s="60"/>
      <c r="O67" s="123" t="str">
        <f>IF(D67&gt;0,I67*K67*M67*N67,"")</f>
        <v/>
      </c>
      <c r="P67" s="152"/>
      <c r="Q67" s="61" t="str">
        <f t="shared" ref="Q67:Q70" si="8">IFERROR(O67*G67,"")</f>
        <v/>
      </c>
      <c r="R67" s="51"/>
      <c r="S67" s="51"/>
      <c r="T67" s="51"/>
    </row>
    <row r="68" spans="1:20">
      <c r="A68" s="150"/>
      <c r="B68" s="58">
        <v>3</v>
      </c>
      <c r="C68" s="59"/>
      <c r="D68" s="60"/>
      <c r="E68" s="60"/>
      <c r="F68" s="60"/>
      <c r="G68" s="123" t="str">
        <f t="shared" si="7"/>
        <v/>
      </c>
      <c r="H68" s="59"/>
      <c r="I68" s="60"/>
      <c r="J68" s="59"/>
      <c r="K68" s="60"/>
      <c r="L68" s="59"/>
      <c r="M68" s="60"/>
      <c r="N68" s="60"/>
      <c r="O68" s="123" t="str">
        <f>IF(D68&gt;0,I68*K68*M68*N68,"")</f>
        <v/>
      </c>
      <c r="P68" s="152"/>
      <c r="Q68" s="61" t="str">
        <f t="shared" si="8"/>
        <v/>
      </c>
      <c r="R68" s="51"/>
      <c r="S68" s="51"/>
      <c r="T68" s="51"/>
    </row>
    <row r="69" spans="1:20">
      <c r="A69" s="150"/>
      <c r="B69" s="58">
        <v>4</v>
      </c>
      <c r="C69" s="59"/>
      <c r="D69" s="60"/>
      <c r="E69" s="60"/>
      <c r="F69" s="60"/>
      <c r="G69" s="123" t="str">
        <f t="shared" si="7"/>
        <v/>
      </c>
      <c r="H69" s="59"/>
      <c r="I69" s="60"/>
      <c r="J69" s="59"/>
      <c r="K69" s="60"/>
      <c r="L69" s="59"/>
      <c r="M69" s="60"/>
      <c r="N69" s="60"/>
      <c r="O69" s="123" t="str">
        <f>IF(D69&gt;0,I69*K69*M69*N69,"")</f>
        <v/>
      </c>
      <c r="P69" s="152"/>
      <c r="Q69" s="61" t="str">
        <f t="shared" si="8"/>
        <v/>
      </c>
      <c r="R69" s="51"/>
      <c r="S69" s="51"/>
      <c r="T69" s="51"/>
    </row>
    <row r="70" spans="1:20">
      <c r="A70" s="150"/>
      <c r="B70" s="58">
        <v>5</v>
      </c>
      <c r="C70" s="59"/>
      <c r="D70" s="60"/>
      <c r="E70" s="60"/>
      <c r="F70" s="60"/>
      <c r="G70" s="123" t="str">
        <f t="shared" si="7"/>
        <v/>
      </c>
      <c r="H70" s="59"/>
      <c r="I70" s="60"/>
      <c r="J70" s="59"/>
      <c r="K70" s="60"/>
      <c r="L70" s="59"/>
      <c r="M70" s="60"/>
      <c r="N70" s="60"/>
      <c r="O70" s="123" t="str">
        <f>IF(D70&gt;0,I70*K70*M70*N70,"")</f>
        <v/>
      </c>
      <c r="P70" s="153"/>
      <c r="Q70" s="61" t="str">
        <f t="shared" si="8"/>
        <v/>
      </c>
      <c r="R70" s="51"/>
      <c r="S70" s="51"/>
      <c r="T70" s="51"/>
    </row>
    <row r="71" spans="1:20" ht="13.5" thickBot="1">
      <c r="A71" s="154" t="s">
        <v>106</v>
      </c>
      <c r="B71" s="155"/>
      <c r="C71" s="155"/>
      <c r="D71" s="155"/>
      <c r="E71" s="155"/>
      <c r="F71" s="126">
        <f>SUM(F66:F70)</f>
        <v>0</v>
      </c>
      <c r="G71" s="124" t="e">
        <f>SUM(G66:G70)/P71</f>
        <v>#DIV/0!</v>
      </c>
      <c r="H71" s="127"/>
      <c r="I71" s="126"/>
      <c r="J71" s="127"/>
      <c r="K71" s="126"/>
      <c r="L71" s="127"/>
      <c r="M71" s="126"/>
      <c r="N71" s="126">
        <f>SUM(N66:N70)</f>
        <v>0</v>
      </c>
      <c r="O71" s="124" t="e">
        <f>SUM(O66:O70)/P71</f>
        <v>#DIV/0!</v>
      </c>
      <c r="P71" s="124">
        <f>COUNT(G66:G70)</f>
        <v>0</v>
      </c>
      <c r="Q71" s="62"/>
      <c r="R71" s="51"/>
      <c r="S71" s="51"/>
      <c r="T71" s="51"/>
    </row>
    <row r="72" spans="1:20" ht="13.5" thickBot="1">
      <c r="A72" s="51"/>
      <c r="B72" s="30"/>
      <c r="C72" s="51"/>
      <c r="G72" s="30"/>
      <c r="H72" s="51"/>
      <c r="I72" s="30"/>
      <c r="J72" s="51"/>
      <c r="K72" s="30"/>
      <c r="L72" s="51"/>
      <c r="M72" s="30"/>
      <c r="N72" s="30"/>
      <c r="O72" s="51"/>
      <c r="P72" s="51"/>
      <c r="Q72" s="51"/>
      <c r="R72" s="51"/>
      <c r="S72" s="51"/>
      <c r="T72" s="51"/>
    </row>
    <row r="73" spans="1:20">
      <c r="A73" s="45"/>
      <c r="B73" s="46"/>
      <c r="C73" s="47"/>
      <c r="D73" s="48" t="s">
        <v>95</v>
      </c>
      <c r="E73" s="48" t="s">
        <v>96</v>
      </c>
      <c r="F73" s="48" t="s">
        <v>97</v>
      </c>
      <c r="G73" s="46"/>
      <c r="H73" s="47"/>
      <c r="I73" s="48" t="s">
        <v>98</v>
      </c>
      <c r="J73" s="47"/>
      <c r="K73" s="48" t="s">
        <v>99</v>
      </c>
      <c r="L73" s="47"/>
      <c r="M73" s="48" t="s">
        <v>100</v>
      </c>
      <c r="N73" s="48" t="s">
        <v>101</v>
      </c>
      <c r="O73" s="47"/>
      <c r="P73" s="49"/>
      <c r="Q73" s="50"/>
      <c r="R73" s="51"/>
      <c r="S73" s="51"/>
      <c r="T73" s="51"/>
    </row>
    <row r="74" spans="1:20" ht="38.25">
      <c r="A74" s="52" t="s">
        <v>102</v>
      </c>
      <c r="B74" s="53" t="s">
        <v>103</v>
      </c>
      <c r="C74" s="54" t="s">
        <v>122</v>
      </c>
      <c r="D74" s="53" t="s">
        <v>155</v>
      </c>
      <c r="E74" s="53" t="s">
        <v>156</v>
      </c>
      <c r="F74" s="53" t="s">
        <v>149</v>
      </c>
      <c r="G74" s="122" t="s">
        <v>104</v>
      </c>
      <c r="H74" s="55" t="s">
        <v>121</v>
      </c>
      <c r="I74" s="53" t="s">
        <v>157</v>
      </c>
      <c r="J74" s="55" t="s">
        <v>123</v>
      </c>
      <c r="K74" s="53" t="s">
        <v>157</v>
      </c>
      <c r="L74" s="56" t="s">
        <v>124</v>
      </c>
      <c r="M74" s="53" t="s">
        <v>157</v>
      </c>
      <c r="N74" s="57" t="s">
        <v>151</v>
      </c>
      <c r="O74" s="122" t="s">
        <v>92</v>
      </c>
      <c r="P74" s="122" t="s">
        <v>93</v>
      </c>
      <c r="Q74" s="128" t="s">
        <v>105</v>
      </c>
      <c r="R74" s="51"/>
      <c r="S74" s="51"/>
      <c r="T74" s="51"/>
    </row>
    <row r="75" spans="1:20">
      <c r="A75" s="150">
        <f>A22</f>
        <v>0</v>
      </c>
      <c r="B75" s="58">
        <v>1</v>
      </c>
      <c r="C75" s="143"/>
      <c r="D75" s="144"/>
      <c r="E75" s="144"/>
      <c r="F75" s="144"/>
      <c r="G75" s="123" t="str">
        <f>IF(D75&gt;0,D75*E75*F75,"")</f>
        <v/>
      </c>
      <c r="H75" s="143"/>
      <c r="I75" s="144"/>
      <c r="J75" s="143"/>
      <c r="K75" s="144"/>
      <c r="L75" s="143"/>
      <c r="M75" s="144"/>
      <c r="N75" s="144"/>
      <c r="O75" s="123" t="str">
        <f>IF(D75&gt;0,I75*K75*M75*N75,"")</f>
        <v/>
      </c>
      <c r="P75" s="151"/>
      <c r="Q75" s="61" t="str">
        <f>IFERROR(O75*G75,"")</f>
        <v/>
      </c>
      <c r="R75" s="51"/>
      <c r="S75" s="51"/>
      <c r="T75" s="51"/>
    </row>
    <row r="76" spans="1:20">
      <c r="A76" s="150"/>
      <c r="B76" s="58">
        <v>2</v>
      </c>
      <c r="C76" s="143"/>
      <c r="D76" s="144"/>
      <c r="E76" s="144"/>
      <c r="F76" s="144"/>
      <c r="G76" s="123" t="str">
        <f t="shared" ref="G76:G79" si="9">IF(D76&gt;0,D76*E76*F76,"")</f>
        <v/>
      </c>
      <c r="H76" s="143"/>
      <c r="I76" s="144"/>
      <c r="J76" s="143"/>
      <c r="K76" s="144"/>
      <c r="L76" s="143"/>
      <c r="M76" s="144"/>
      <c r="N76" s="144"/>
      <c r="O76" s="123" t="str">
        <f>IF(D76&gt;0,I76*K76*M76*N76,"")</f>
        <v/>
      </c>
      <c r="P76" s="152"/>
      <c r="Q76" s="61" t="str">
        <f t="shared" ref="Q76:Q79" si="10">IFERROR(O76*G76,"")</f>
        <v/>
      </c>
      <c r="R76" s="51"/>
      <c r="S76" s="51"/>
      <c r="T76" s="51"/>
    </row>
    <row r="77" spans="1:20">
      <c r="A77" s="150"/>
      <c r="B77" s="58">
        <v>3</v>
      </c>
      <c r="C77" s="143"/>
      <c r="D77" s="144"/>
      <c r="E77" s="144"/>
      <c r="F77" s="144"/>
      <c r="G77" s="123" t="str">
        <f t="shared" si="9"/>
        <v/>
      </c>
      <c r="H77" s="143"/>
      <c r="I77" s="144"/>
      <c r="J77" s="143"/>
      <c r="K77" s="144"/>
      <c r="L77" s="143"/>
      <c r="M77" s="144"/>
      <c r="N77" s="144"/>
      <c r="O77" s="123" t="str">
        <f>IF(D77&gt;0,I77*K77*M77*N77,"")</f>
        <v/>
      </c>
      <c r="P77" s="152"/>
      <c r="Q77" s="61" t="str">
        <f t="shared" si="10"/>
        <v/>
      </c>
      <c r="R77" s="51"/>
      <c r="S77" s="51"/>
      <c r="T77" s="51"/>
    </row>
    <row r="78" spans="1:20">
      <c r="A78" s="150"/>
      <c r="B78" s="58">
        <v>4</v>
      </c>
      <c r="C78" s="143"/>
      <c r="D78" s="144"/>
      <c r="E78" s="144"/>
      <c r="F78" s="144"/>
      <c r="G78" s="123" t="str">
        <f t="shared" si="9"/>
        <v/>
      </c>
      <c r="H78" s="143"/>
      <c r="I78" s="144"/>
      <c r="J78" s="143"/>
      <c r="K78" s="144"/>
      <c r="L78" s="143"/>
      <c r="M78" s="144"/>
      <c r="N78" s="144"/>
      <c r="O78" s="123" t="str">
        <f>IF(D78&gt;0,I78*K78*M78*N78,"")</f>
        <v/>
      </c>
      <c r="P78" s="152"/>
      <c r="Q78" s="61" t="str">
        <f t="shared" si="10"/>
        <v/>
      </c>
      <c r="R78" s="51"/>
      <c r="S78" s="51"/>
      <c r="T78" s="51"/>
    </row>
    <row r="79" spans="1:20">
      <c r="A79" s="150"/>
      <c r="B79" s="58">
        <v>5</v>
      </c>
      <c r="C79" s="143"/>
      <c r="D79" s="144"/>
      <c r="E79" s="144"/>
      <c r="F79" s="144"/>
      <c r="G79" s="123" t="str">
        <f t="shared" si="9"/>
        <v/>
      </c>
      <c r="H79" s="143"/>
      <c r="I79" s="144"/>
      <c r="J79" s="143"/>
      <c r="K79" s="144"/>
      <c r="L79" s="143"/>
      <c r="M79" s="144"/>
      <c r="N79" s="144"/>
      <c r="O79" s="123" t="str">
        <f>IF(D79&gt;0,I79*K79*M79*N79,"")</f>
        <v/>
      </c>
      <c r="P79" s="153"/>
      <c r="Q79" s="61" t="str">
        <f t="shared" si="10"/>
        <v/>
      </c>
      <c r="R79" s="51"/>
      <c r="S79" s="51"/>
      <c r="T79" s="51"/>
    </row>
    <row r="80" spans="1:20" ht="13.5" thickBot="1">
      <c r="A80" s="154" t="s">
        <v>106</v>
      </c>
      <c r="B80" s="155"/>
      <c r="C80" s="155"/>
      <c r="D80" s="155"/>
      <c r="E80" s="155"/>
      <c r="F80" s="126">
        <f>SUM(F75:F79)</f>
        <v>0</v>
      </c>
      <c r="G80" s="124" t="e">
        <f>SUM(G75:G79)/P80</f>
        <v>#DIV/0!</v>
      </c>
      <c r="H80" s="127"/>
      <c r="I80" s="126"/>
      <c r="J80" s="127"/>
      <c r="K80" s="126"/>
      <c r="L80" s="127"/>
      <c r="M80" s="126"/>
      <c r="N80" s="126">
        <f>SUM(N75:N79)</f>
        <v>0</v>
      </c>
      <c r="O80" s="124" t="e">
        <f>SUM(O75:O79)/P80</f>
        <v>#DIV/0!</v>
      </c>
      <c r="P80" s="124">
        <f>COUNT(G75:G79)</f>
        <v>0</v>
      </c>
      <c r="Q80" s="62"/>
      <c r="R80" s="51"/>
      <c r="S80" s="51"/>
      <c r="T80" s="51"/>
    </row>
    <row r="81" spans="1:20" ht="13.5" thickBot="1">
      <c r="A81" s="51"/>
      <c r="B81" s="30"/>
      <c r="C81" s="51"/>
      <c r="G81" s="30"/>
      <c r="H81" s="51"/>
      <c r="I81" s="30"/>
      <c r="J81" s="51"/>
      <c r="K81" s="30"/>
      <c r="L81" s="51"/>
      <c r="M81" s="30"/>
      <c r="N81" s="30"/>
      <c r="O81" s="51"/>
      <c r="P81" s="51"/>
      <c r="Q81" s="51"/>
      <c r="R81" s="51"/>
      <c r="S81" s="51"/>
      <c r="T81" s="51"/>
    </row>
    <row r="82" spans="1:20">
      <c r="A82" s="45"/>
      <c r="B82" s="46"/>
      <c r="C82" s="47"/>
      <c r="D82" s="48" t="s">
        <v>95</v>
      </c>
      <c r="E82" s="48" t="s">
        <v>96</v>
      </c>
      <c r="F82" s="48" t="s">
        <v>97</v>
      </c>
      <c r="G82" s="46"/>
      <c r="H82" s="47"/>
      <c r="I82" s="48" t="s">
        <v>98</v>
      </c>
      <c r="J82" s="47"/>
      <c r="K82" s="48" t="s">
        <v>99</v>
      </c>
      <c r="L82" s="47"/>
      <c r="M82" s="48" t="s">
        <v>100</v>
      </c>
      <c r="N82" s="48" t="s">
        <v>101</v>
      </c>
      <c r="O82" s="47"/>
      <c r="P82" s="49"/>
      <c r="Q82" s="50"/>
      <c r="R82" s="51"/>
      <c r="S82" s="51"/>
      <c r="T82" s="51"/>
    </row>
    <row r="83" spans="1:20" ht="38.25">
      <c r="A83" s="52" t="s">
        <v>102</v>
      </c>
      <c r="B83" s="53" t="s">
        <v>103</v>
      </c>
      <c r="C83" s="54" t="s">
        <v>122</v>
      </c>
      <c r="D83" s="53" t="s">
        <v>155</v>
      </c>
      <c r="E83" s="53" t="s">
        <v>156</v>
      </c>
      <c r="F83" s="53" t="s">
        <v>149</v>
      </c>
      <c r="G83" s="122" t="s">
        <v>104</v>
      </c>
      <c r="H83" s="55" t="s">
        <v>121</v>
      </c>
      <c r="I83" s="53" t="s">
        <v>157</v>
      </c>
      <c r="J83" s="55" t="s">
        <v>123</v>
      </c>
      <c r="K83" s="53" t="s">
        <v>157</v>
      </c>
      <c r="L83" s="56" t="s">
        <v>124</v>
      </c>
      <c r="M83" s="53" t="s">
        <v>157</v>
      </c>
      <c r="N83" s="57" t="s">
        <v>151</v>
      </c>
      <c r="O83" s="122" t="s">
        <v>92</v>
      </c>
      <c r="P83" s="122" t="s">
        <v>93</v>
      </c>
      <c r="Q83" s="128" t="s">
        <v>105</v>
      </c>
      <c r="R83" s="51"/>
      <c r="S83" s="51"/>
      <c r="T83" s="51"/>
    </row>
    <row r="84" spans="1:20">
      <c r="A84" s="150">
        <f>A23</f>
        <v>0</v>
      </c>
      <c r="B84" s="58">
        <v>1</v>
      </c>
      <c r="C84" s="143"/>
      <c r="D84" s="144"/>
      <c r="E84" s="144"/>
      <c r="F84" s="144"/>
      <c r="G84" s="123" t="str">
        <f>IF(D84&gt;0,D84*E84*F84,"")</f>
        <v/>
      </c>
      <c r="H84" s="143"/>
      <c r="I84" s="144"/>
      <c r="J84" s="143"/>
      <c r="K84" s="144"/>
      <c r="L84" s="143"/>
      <c r="M84" s="144"/>
      <c r="N84" s="144"/>
      <c r="O84" s="123" t="str">
        <f>IF(D84&gt;0,I84*K84*M84*N84,"")</f>
        <v/>
      </c>
      <c r="P84" s="151"/>
      <c r="Q84" s="61" t="str">
        <f>IFERROR(O84*G84,"")</f>
        <v/>
      </c>
      <c r="R84" s="51"/>
      <c r="S84" s="51"/>
      <c r="T84" s="51"/>
    </row>
    <row r="85" spans="1:20">
      <c r="A85" s="150"/>
      <c r="B85" s="58">
        <v>2</v>
      </c>
      <c r="C85" s="143"/>
      <c r="D85" s="144"/>
      <c r="E85" s="144"/>
      <c r="F85" s="144"/>
      <c r="G85" s="123" t="str">
        <f t="shared" ref="G85:G88" si="11">IF(D85&gt;0,D85*E85*F85,"")</f>
        <v/>
      </c>
      <c r="H85" s="143"/>
      <c r="I85" s="144"/>
      <c r="J85" s="143"/>
      <c r="K85" s="144"/>
      <c r="L85" s="143"/>
      <c r="M85" s="144"/>
      <c r="N85" s="144"/>
      <c r="O85" s="123" t="str">
        <f>IF(D85&gt;0,I85*K85*M85*N85,"")</f>
        <v/>
      </c>
      <c r="P85" s="152"/>
      <c r="Q85" s="61" t="str">
        <f t="shared" ref="Q85:Q88" si="12">IFERROR(O85*G85,"")</f>
        <v/>
      </c>
      <c r="R85" s="51"/>
      <c r="S85" s="51"/>
      <c r="T85" s="51"/>
    </row>
    <row r="86" spans="1:20">
      <c r="A86" s="150"/>
      <c r="B86" s="58">
        <v>3</v>
      </c>
      <c r="C86" s="143"/>
      <c r="D86" s="144"/>
      <c r="E86" s="144"/>
      <c r="F86" s="144"/>
      <c r="G86" s="123" t="str">
        <f t="shared" si="11"/>
        <v/>
      </c>
      <c r="H86" s="143"/>
      <c r="I86" s="144"/>
      <c r="J86" s="143"/>
      <c r="K86" s="144"/>
      <c r="L86" s="143"/>
      <c r="M86" s="144"/>
      <c r="N86" s="144"/>
      <c r="O86" s="123" t="str">
        <f>IF(D86&gt;0,I86*K86*M86*N86,"")</f>
        <v/>
      </c>
      <c r="P86" s="152"/>
      <c r="Q86" s="61" t="str">
        <f t="shared" si="12"/>
        <v/>
      </c>
      <c r="R86" s="51"/>
      <c r="S86" s="51"/>
      <c r="T86" s="51"/>
    </row>
    <row r="87" spans="1:20">
      <c r="A87" s="150"/>
      <c r="B87" s="58">
        <v>4</v>
      </c>
      <c r="C87" s="143"/>
      <c r="D87" s="144"/>
      <c r="E87" s="144"/>
      <c r="F87" s="144"/>
      <c r="G87" s="123" t="str">
        <f t="shared" si="11"/>
        <v/>
      </c>
      <c r="H87" s="143"/>
      <c r="I87" s="144"/>
      <c r="J87" s="143"/>
      <c r="K87" s="144"/>
      <c r="L87" s="143"/>
      <c r="M87" s="144"/>
      <c r="N87" s="144"/>
      <c r="O87" s="123" t="str">
        <f>IF(D87&gt;0,I87*K87*M87*N87,"")</f>
        <v/>
      </c>
      <c r="P87" s="152"/>
      <c r="Q87" s="61" t="str">
        <f t="shared" si="12"/>
        <v/>
      </c>
      <c r="R87" s="51"/>
      <c r="S87" s="51"/>
      <c r="T87" s="51"/>
    </row>
    <row r="88" spans="1:20">
      <c r="A88" s="150"/>
      <c r="B88" s="58">
        <v>5</v>
      </c>
      <c r="C88" s="143"/>
      <c r="D88" s="144"/>
      <c r="E88" s="144"/>
      <c r="F88" s="144"/>
      <c r="G88" s="123" t="str">
        <f t="shared" si="11"/>
        <v/>
      </c>
      <c r="H88" s="143"/>
      <c r="I88" s="144"/>
      <c r="J88" s="143"/>
      <c r="K88" s="144"/>
      <c r="L88" s="143"/>
      <c r="M88" s="144"/>
      <c r="N88" s="144"/>
      <c r="O88" s="123" t="str">
        <f>IF(D88&gt;0,I88*K88*M88*N88,"")</f>
        <v/>
      </c>
      <c r="P88" s="153"/>
      <c r="Q88" s="61" t="str">
        <f t="shared" si="12"/>
        <v/>
      </c>
      <c r="R88" s="51"/>
      <c r="S88" s="51"/>
      <c r="T88" s="51"/>
    </row>
    <row r="89" spans="1:20" ht="13.5" thickBot="1">
      <c r="A89" s="154" t="s">
        <v>106</v>
      </c>
      <c r="B89" s="155"/>
      <c r="C89" s="155"/>
      <c r="D89" s="155"/>
      <c r="E89" s="155"/>
      <c r="F89" s="126">
        <f>SUM(F84:F88)</f>
        <v>0</v>
      </c>
      <c r="G89" s="124" t="e">
        <f>SUM(G84:G88)/P89</f>
        <v>#DIV/0!</v>
      </c>
      <c r="H89" s="127"/>
      <c r="I89" s="126"/>
      <c r="J89" s="127"/>
      <c r="K89" s="126"/>
      <c r="L89" s="127"/>
      <c r="M89" s="126"/>
      <c r="N89" s="126">
        <f>SUM(N84:N88)</f>
        <v>0</v>
      </c>
      <c r="O89" s="124" t="e">
        <f>SUM(O84:O88)/P89</f>
        <v>#DIV/0!</v>
      </c>
      <c r="P89" s="124">
        <f>COUNT(G84:G88)</f>
        <v>0</v>
      </c>
      <c r="Q89" s="62"/>
      <c r="R89" s="51"/>
      <c r="S89" s="51"/>
      <c r="T89" s="51"/>
    </row>
    <row r="90" spans="1:20" ht="13.5" thickBot="1">
      <c r="A90" s="51"/>
      <c r="B90" s="30"/>
      <c r="C90" s="51"/>
      <c r="G90" s="30"/>
      <c r="H90" s="51"/>
      <c r="I90" s="30"/>
      <c r="J90" s="51"/>
      <c r="K90" s="30"/>
      <c r="L90" s="51"/>
      <c r="M90" s="30"/>
      <c r="N90" s="30"/>
      <c r="O90" s="51"/>
      <c r="P90" s="51"/>
      <c r="Q90" s="51"/>
      <c r="R90" s="51"/>
      <c r="S90" s="51"/>
      <c r="T90" s="51"/>
    </row>
    <row r="91" spans="1:20">
      <c r="A91" s="45"/>
      <c r="B91" s="46"/>
      <c r="C91" s="47"/>
      <c r="D91" s="48" t="s">
        <v>95</v>
      </c>
      <c r="E91" s="48" t="s">
        <v>96</v>
      </c>
      <c r="F91" s="48" t="s">
        <v>97</v>
      </c>
      <c r="G91" s="46"/>
      <c r="H91" s="47"/>
      <c r="I91" s="48" t="s">
        <v>98</v>
      </c>
      <c r="J91" s="47"/>
      <c r="K91" s="48" t="s">
        <v>99</v>
      </c>
      <c r="L91" s="47"/>
      <c r="M91" s="48" t="s">
        <v>100</v>
      </c>
      <c r="N91" s="48" t="s">
        <v>101</v>
      </c>
      <c r="O91" s="47"/>
      <c r="P91" s="49"/>
      <c r="Q91" s="50"/>
      <c r="R91" s="51"/>
      <c r="S91" s="51"/>
      <c r="T91" s="51"/>
    </row>
    <row r="92" spans="1:20" ht="38.25">
      <c r="A92" s="52" t="s">
        <v>102</v>
      </c>
      <c r="B92" s="53" t="s">
        <v>103</v>
      </c>
      <c r="C92" s="54" t="s">
        <v>122</v>
      </c>
      <c r="D92" s="53" t="s">
        <v>155</v>
      </c>
      <c r="E92" s="53" t="s">
        <v>156</v>
      </c>
      <c r="F92" s="53" t="s">
        <v>149</v>
      </c>
      <c r="G92" s="122" t="s">
        <v>104</v>
      </c>
      <c r="H92" s="55" t="s">
        <v>121</v>
      </c>
      <c r="I92" s="53" t="s">
        <v>157</v>
      </c>
      <c r="J92" s="55" t="s">
        <v>123</v>
      </c>
      <c r="K92" s="53" t="s">
        <v>157</v>
      </c>
      <c r="L92" s="56" t="s">
        <v>124</v>
      </c>
      <c r="M92" s="53" t="s">
        <v>157</v>
      </c>
      <c r="N92" s="57" t="s">
        <v>151</v>
      </c>
      <c r="O92" s="122" t="s">
        <v>92</v>
      </c>
      <c r="P92" s="122" t="s">
        <v>93</v>
      </c>
      <c r="Q92" s="128" t="s">
        <v>105</v>
      </c>
      <c r="R92" s="51"/>
      <c r="S92" s="51"/>
      <c r="T92" s="51"/>
    </row>
    <row r="93" spans="1:20">
      <c r="A93" s="150">
        <f>A24</f>
        <v>0</v>
      </c>
      <c r="B93" s="58">
        <v>1</v>
      </c>
      <c r="C93" s="143"/>
      <c r="D93" s="144"/>
      <c r="E93" s="144"/>
      <c r="F93" s="144"/>
      <c r="G93" s="123" t="str">
        <f>IF(D93&gt;0,D93*E93*F93,"")</f>
        <v/>
      </c>
      <c r="H93" s="143"/>
      <c r="I93" s="144"/>
      <c r="J93" s="143"/>
      <c r="K93" s="144"/>
      <c r="L93" s="143"/>
      <c r="M93" s="144"/>
      <c r="N93" s="144"/>
      <c r="O93" s="123" t="str">
        <f>IF(D93&gt;0,I93*K93*M93*N93,"")</f>
        <v/>
      </c>
      <c r="P93" s="151"/>
      <c r="Q93" s="61" t="str">
        <f>IFERROR(O93*G93,"")</f>
        <v/>
      </c>
      <c r="R93" s="51"/>
      <c r="S93" s="51"/>
      <c r="T93" s="51"/>
    </row>
    <row r="94" spans="1:20">
      <c r="A94" s="150"/>
      <c r="B94" s="58">
        <v>2</v>
      </c>
      <c r="C94" s="143"/>
      <c r="D94" s="144"/>
      <c r="E94" s="144"/>
      <c r="F94" s="144"/>
      <c r="G94" s="123" t="str">
        <f t="shared" ref="G94:G97" si="13">IF(D94&gt;0,D94*E94*F94,"")</f>
        <v/>
      </c>
      <c r="H94" s="143"/>
      <c r="I94" s="144"/>
      <c r="J94" s="143"/>
      <c r="K94" s="144"/>
      <c r="L94" s="143"/>
      <c r="M94" s="144"/>
      <c r="N94" s="144"/>
      <c r="O94" s="123" t="str">
        <f>IF(D94&gt;0,I94*K94*M94*N94,"")</f>
        <v/>
      </c>
      <c r="P94" s="152"/>
      <c r="Q94" s="61" t="str">
        <f t="shared" ref="Q94:Q97" si="14">IFERROR(O94*G94,"")</f>
        <v/>
      </c>
      <c r="R94" s="51"/>
      <c r="S94" s="51"/>
      <c r="T94" s="51"/>
    </row>
    <row r="95" spans="1:20">
      <c r="A95" s="150"/>
      <c r="B95" s="58">
        <v>3</v>
      </c>
      <c r="C95" s="143"/>
      <c r="D95" s="144"/>
      <c r="E95" s="144"/>
      <c r="F95" s="144"/>
      <c r="G95" s="123" t="str">
        <f t="shared" si="13"/>
        <v/>
      </c>
      <c r="H95" s="143"/>
      <c r="I95" s="144"/>
      <c r="J95" s="143"/>
      <c r="K95" s="144"/>
      <c r="L95" s="143"/>
      <c r="M95" s="144"/>
      <c r="N95" s="144"/>
      <c r="O95" s="123" t="str">
        <f>IF(D95&gt;0,I95*K95*M95*N95,"")</f>
        <v/>
      </c>
      <c r="P95" s="152"/>
      <c r="Q95" s="61" t="str">
        <f t="shared" si="14"/>
        <v/>
      </c>
      <c r="R95" s="51"/>
      <c r="S95" s="51"/>
      <c r="T95" s="51"/>
    </row>
    <row r="96" spans="1:20">
      <c r="A96" s="150"/>
      <c r="B96" s="58">
        <v>4</v>
      </c>
      <c r="C96" s="143"/>
      <c r="D96" s="144"/>
      <c r="E96" s="144"/>
      <c r="F96" s="144"/>
      <c r="G96" s="123" t="str">
        <f t="shared" si="13"/>
        <v/>
      </c>
      <c r="H96" s="143"/>
      <c r="I96" s="144"/>
      <c r="J96" s="143"/>
      <c r="K96" s="144"/>
      <c r="L96" s="143"/>
      <c r="M96" s="144"/>
      <c r="N96" s="144"/>
      <c r="O96" s="123" t="str">
        <f>IF(D96&gt;0,I96*K96*M96*N96,"")</f>
        <v/>
      </c>
      <c r="P96" s="152"/>
      <c r="Q96" s="61" t="str">
        <f t="shared" si="14"/>
        <v/>
      </c>
      <c r="R96" s="51"/>
      <c r="S96" s="51"/>
      <c r="T96" s="51"/>
    </row>
    <row r="97" spans="1:20">
      <c r="A97" s="150"/>
      <c r="B97" s="58">
        <v>5</v>
      </c>
      <c r="C97" s="143"/>
      <c r="D97" s="144"/>
      <c r="E97" s="144"/>
      <c r="F97" s="144"/>
      <c r="G97" s="123" t="str">
        <f t="shared" si="13"/>
        <v/>
      </c>
      <c r="H97" s="143"/>
      <c r="I97" s="144"/>
      <c r="J97" s="143"/>
      <c r="K97" s="144"/>
      <c r="L97" s="143"/>
      <c r="M97" s="144"/>
      <c r="N97" s="144"/>
      <c r="O97" s="123" t="str">
        <f>IF(D97&gt;0,I97*K97*M97*N97,"")</f>
        <v/>
      </c>
      <c r="P97" s="153"/>
      <c r="Q97" s="61" t="str">
        <f t="shared" si="14"/>
        <v/>
      </c>
      <c r="R97" s="51"/>
      <c r="S97" s="51"/>
      <c r="T97" s="51"/>
    </row>
    <row r="98" spans="1:20" ht="13.5" thickBot="1">
      <c r="A98" s="154" t="s">
        <v>106</v>
      </c>
      <c r="B98" s="155"/>
      <c r="C98" s="155"/>
      <c r="D98" s="155"/>
      <c r="E98" s="155"/>
      <c r="F98" s="126">
        <f>SUM(F93:F97)</f>
        <v>0</v>
      </c>
      <c r="G98" s="124" t="e">
        <f>SUM(G93:G97)/P98</f>
        <v>#DIV/0!</v>
      </c>
      <c r="H98" s="127"/>
      <c r="I98" s="126"/>
      <c r="J98" s="127"/>
      <c r="K98" s="126"/>
      <c r="L98" s="127"/>
      <c r="M98" s="126"/>
      <c r="N98" s="126">
        <f>SUM(N93:N97)</f>
        <v>0</v>
      </c>
      <c r="O98" s="124" t="e">
        <f>SUM(O93:O97)/P98</f>
        <v>#DIV/0!</v>
      </c>
      <c r="P98" s="124">
        <f>COUNT(G93:G97)</f>
        <v>0</v>
      </c>
      <c r="Q98" s="62"/>
      <c r="R98" s="51"/>
      <c r="S98" s="51"/>
      <c r="T98" s="51"/>
    </row>
    <row r="99" spans="1:20" ht="13.5" thickBot="1">
      <c r="A99" s="51"/>
      <c r="B99" s="30"/>
      <c r="C99" s="51"/>
      <c r="G99" s="30"/>
      <c r="H99" s="51"/>
      <c r="I99" s="30"/>
      <c r="J99" s="51"/>
      <c r="K99" s="30"/>
      <c r="L99" s="51"/>
      <c r="M99" s="30"/>
      <c r="N99" s="30"/>
      <c r="O99" s="51"/>
      <c r="P99" s="51"/>
      <c r="Q99" s="51"/>
      <c r="R99" s="51"/>
      <c r="S99" s="51"/>
      <c r="T99" s="51"/>
    </row>
    <row r="100" spans="1:20">
      <c r="A100" s="45"/>
      <c r="B100" s="46"/>
      <c r="C100" s="47"/>
      <c r="D100" s="48" t="s">
        <v>95</v>
      </c>
      <c r="E100" s="48" t="s">
        <v>96</v>
      </c>
      <c r="F100" s="48" t="s">
        <v>97</v>
      </c>
      <c r="G100" s="46"/>
      <c r="H100" s="47"/>
      <c r="I100" s="48" t="s">
        <v>98</v>
      </c>
      <c r="J100" s="47"/>
      <c r="K100" s="48" t="s">
        <v>99</v>
      </c>
      <c r="L100" s="47"/>
      <c r="M100" s="48" t="s">
        <v>100</v>
      </c>
      <c r="N100" s="48" t="s">
        <v>101</v>
      </c>
      <c r="O100" s="47"/>
      <c r="P100" s="49"/>
      <c r="Q100" s="50"/>
      <c r="R100" s="51"/>
      <c r="S100" s="51"/>
      <c r="T100" s="51"/>
    </row>
    <row r="101" spans="1:20" ht="38.25">
      <c r="A101" s="52" t="s">
        <v>102</v>
      </c>
      <c r="B101" s="53" t="s">
        <v>103</v>
      </c>
      <c r="C101" s="54" t="s">
        <v>122</v>
      </c>
      <c r="D101" s="53" t="s">
        <v>155</v>
      </c>
      <c r="E101" s="53" t="s">
        <v>156</v>
      </c>
      <c r="F101" s="53" t="s">
        <v>149</v>
      </c>
      <c r="G101" s="122" t="s">
        <v>104</v>
      </c>
      <c r="H101" s="55" t="s">
        <v>121</v>
      </c>
      <c r="I101" s="53" t="s">
        <v>157</v>
      </c>
      <c r="J101" s="55" t="s">
        <v>123</v>
      </c>
      <c r="K101" s="53" t="s">
        <v>157</v>
      </c>
      <c r="L101" s="56" t="s">
        <v>124</v>
      </c>
      <c r="M101" s="53" t="s">
        <v>157</v>
      </c>
      <c r="N101" s="57" t="s">
        <v>151</v>
      </c>
      <c r="O101" s="122" t="s">
        <v>92</v>
      </c>
      <c r="P101" s="122" t="s">
        <v>93</v>
      </c>
      <c r="Q101" s="128" t="s">
        <v>105</v>
      </c>
      <c r="R101" s="51"/>
      <c r="S101" s="51"/>
      <c r="T101" s="51"/>
    </row>
    <row r="102" spans="1:20">
      <c r="A102" s="150">
        <f>A25</f>
        <v>0</v>
      </c>
      <c r="B102" s="58">
        <v>1</v>
      </c>
      <c r="C102" s="143"/>
      <c r="D102" s="144"/>
      <c r="E102" s="144"/>
      <c r="F102" s="144"/>
      <c r="G102" s="123" t="str">
        <f>IF(D102&gt;0,D102*E102*F102,"")</f>
        <v/>
      </c>
      <c r="H102" s="143"/>
      <c r="I102" s="144"/>
      <c r="J102" s="143"/>
      <c r="K102" s="144"/>
      <c r="L102" s="143"/>
      <c r="M102" s="144"/>
      <c r="N102" s="144"/>
      <c r="O102" s="123" t="str">
        <f>IF(D102&gt;0,I102*K102*M102*N102,"")</f>
        <v/>
      </c>
      <c r="P102" s="151"/>
      <c r="Q102" s="61" t="str">
        <f>IFERROR(O102*G102,"")</f>
        <v/>
      </c>
      <c r="R102" s="51"/>
      <c r="S102" s="51"/>
      <c r="T102" s="51"/>
    </row>
    <row r="103" spans="1:20">
      <c r="A103" s="150"/>
      <c r="B103" s="58">
        <v>2</v>
      </c>
      <c r="C103" s="143"/>
      <c r="D103" s="144"/>
      <c r="E103" s="144"/>
      <c r="F103" s="144"/>
      <c r="G103" s="123" t="str">
        <f t="shared" ref="G103:G106" si="15">IF(D103&gt;0,D103*E103*F103,"")</f>
        <v/>
      </c>
      <c r="H103" s="143"/>
      <c r="I103" s="144"/>
      <c r="J103" s="143"/>
      <c r="K103" s="144"/>
      <c r="L103" s="143"/>
      <c r="M103" s="144"/>
      <c r="N103" s="144"/>
      <c r="O103" s="123" t="str">
        <f>IF(D103&gt;0,I103*K103*M103*N103,"")</f>
        <v/>
      </c>
      <c r="P103" s="152"/>
      <c r="Q103" s="61" t="str">
        <f t="shared" ref="Q103:Q106" si="16">IFERROR(O103*G103,"")</f>
        <v/>
      </c>
      <c r="R103" s="51"/>
      <c r="S103" s="51"/>
      <c r="T103" s="51"/>
    </row>
    <row r="104" spans="1:20">
      <c r="A104" s="150"/>
      <c r="B104" s="58">
        <v>3</v>
      </c>
      <c r="C104" s="143"/>
      <c r="D104" s="144"/>
      <c r="E104" s="144"/>
      <c r="F104" s="144"/>
      <c r="G104" s="123" t="str">
        <f t="shared" si="15"/>
        <v/>
      </c>
      <c r="H104" s="143"/>
      <c r="I104" s="144"/>
      <c r="J104" s="143"/>
      <c r="K104" s="144"/>
      <c r="L104" s="143"/>
      <c r="M104" s="144"/>
      <c r="N104" s="144"/>
      <c r="O104" s="123" t="str">
        <f>IF(D104&gt;0,I104*K104*M104*N104,"")</f>
        <v/>
      </c>
      <c r="P104" s="152"/>
      <c r="Q104" s="61" t="str">
        <f t="shared" si="16"/>
        <v/>
      </c>
      <c r="R104" s="51"/>
      <c r="S104" s="51"/>
      <c r="T104" s="51"/>
    </row>
    <row r="105" spans="1:20">
      <c r="A105" s="150"/>
      <c r="B105" s="58">
        <v>4</v>
      </c>
      <c r="C105" s="143"/>
      <c r="D105" s="144"/>
      <c r="E105" s="144"/>
      <c r="F105" s="144"/>
      <c r="G105" s="123" t="str">
        <f t="shared" si="15"/>
        <v/>
      </c>
      <c r="H105" s="143"/>
      <c r="I105" s="144"/>
      <c r="J105" s="143"/>
      <c r="K105" s="144"/>
      <c r="L105" s="143"/>
      <c r="M105" s="144"/>
      <c r="N105" s="144"/>
      <c r="O105" s="123" t="str">
        <f>IF(D105&gt;0,I105*K105*M105*N105,"")</f>
        <v/>
      </c>
      <c r="P105" s="152"/>
      <c r="Q105" s="61" t="str">
        <f t="shared" si="16"/>
        <v/>
      </c>
      <c r="R105" s="51"/>
      <c r="S105" s="51"/>
      <c r="T105" s="51"/>
    </row>
    <row r="106" spans="1:20">
      <c r="A106" s="150"/>
      <c r="B106" s="58">
        <v>5</v>
      </c>
      <c r="C106" s="143"/>
      <c r="D106" s="144"/>
      <c r="E106" s="144"/>
      <c r="F106" s="144"/>
      <c r="G106" s="123" t="str">
        <f t="shared" si="15"/>
        <v/>
      </c>
      <c r="H106" s="143"/>
      <c r="I106" s="144"/>
      <c r="J106" s="143"/>
      <c r="K106" s="144"/>
      <c r="L106" s="143"/>
      <c r="M106" s="144"/>
      <c r="N106" s="144"/>
      <c r="O106" s="123" t="str">
        <f>IF(D106&gt;0,I106*K106*M106*N106,"")</f>
        <v/>
      </c>
      <c r="P106" s="153"/>
      <c r="Q106" s="61" t="str">
        <f t="shared" si="16"/>
        <v/>
      </c>
      <c r="R106" s="51"/>
      <c r="S106" s="51"/>
      <c r="T106" s="51"/>
    </row>
    <row r="107" spans="1:20" ht="13.5" thickBot="1">
      <c r="A107" s="154" t="s">
        <v>106</v>
      </c>
      <c r="B107" s="155"/>
      <c r="C107" s="155"/>
      <c r="D107" s="155"/>
      <c r="E107" s="155"/>
      <c r="F107" s="126">
        <f>SUM(F102:F106)</f>
        <v>0</v>
      </c>
      <c r="G107" s="124" t="e">
        <f>SUM(G102:G106)/P107</f>
        <v>#DIV/0!</v>
      </c>
      <c r="H107" s="127"/>
      <c r="I107" s="126"/>
      <c r="J107" s="127"/>
      <c r="K107" s="126"/>
      <c r="L107" s="127"/>
      <c r="M107" s="126"/>
      <c r="N107" s="126">
        <f>SUM(N102:N106)</f>
        <v>0</v>
      </c>
      <c r="O107" s="124" t="e">
        <f>SUM(O102:O106)/P107</f>
        <v>#DIV/0!</v>
      </c>
      <c r="P107" s="124">
        <f>COUNT(G102:G106)</f>
        <v>0</v>
      </c>
      <c r="Q107" s="62"/>
      <c r="R107" s="51"/>
      <c r="S107" s="51"/>
      <c r="T107" s="51"/>
    </row>
    <row r="108" spans="1:20" ht="13.5" thickBot="1">
      <c r="A108" s="51"/>
      <c r="B108" s="30"/>
      <c r="C108" s="51"/>
      <c r="G108" s="30"/>
      <c r="H108" s="51"/>
      <c r="I108" s="30"/>
      <c r="J108" s="51"/>
      <c r="K108" s="30"/>
      <c r="L108" s="51"/>
      <c r="M108" s="30"/>
      <c r="N108" s="30"/>
      <c r="O108" s="51"/>
      <c r="P108" s="51"/>
      <c r="Q108" s="51"/>
      <c r="R108" s="51"/>
      <c r="S108" s="51"/>
      <c r="T108" s="51"/>
    </row>
    <row r="109" spans="1:20">
      <c r="A109" s="45"/>
      <c r="B109" s="46"/>
      <c r="C109" s="47"/>
      <c r="D109" s="48" t="s">
        <v>95</v>
      </c>
      <c r="E109" s="48" t="s">
        <v>96</v>
      </c>
      <c r="F109" s="48" t="s">
        <v>97</v>
      </c>
      <c r="G109" s="46"/>
      <c r="H109" s="47"/>
      <c r="I109" s="48" t="s">
        <v>98</v>
      </c>
      <c r="J109" s="47"/>
      <c r="K109" s="48" t="s">
        <v>99</v>
      </c>
      <c r="L109" s="47"/>
      <c r="M109" s="48" t="s">
        <v>100</v>
      </c>
      <c r="N109" s="48" t="s">
        <v>101</v>
      </c>
      <c r="O109" s="47"/>
      <c r="P109" s="49"/>
      <c r="Q109" s="50"/>
      <c r="R109" s="51"/>
      <c r="S109" s="51"/>
      <c r="T109" s="51"/>
    </row>
    <row r="110" spans="1:20" ht="38.25">
      <c r="A110" s="52" t="s">
        <v>102</v>
      </c>
      <c r="B110" s="53" t="s">
        <v>103</v>
      </c>
      <c r="C110" s="54" t="s">
        <v>122</v>
      </c>
      <c r="D110" s="53" t="s">
        <v>155</v>
      </c>
      <c r="E110" s="53" t="s">
        <v>156</v>
      </c>
      <c r="F110" s="53" t="s">
        <v>149</v>
      </c>
      <c r="G110" s="122" t="s">
        <v>104</v>
      </c>
      <c r="H110" s="55" t="s">
        <v>121</v>
      </c>
      <c r="I110" s="53" t="s">
        <v>157</v>
      </c>
      <c r="J110" s="55" t="s">
        <v>123</v>
      </c>
      <c r="K110" s="53" t="s">
        <v>157</v>
      </c>
      <c r="L110" s="56" t="s">
        <v>124</v>
      </c>
      <c r="M110" s="53" t="s">
        <v>157</v>
      </c>
      <c r="N110" s="57" t="s">
        <v>151</v>
      </c>
      <c r="O110" s="122" t="s">
        <v>92</v>
      </c>
      <c r="P110" s="122" t="s">
        <v>93</v>
      </c>
      <c r="Q110" s="128" t="s">
        <v>105</v>
      </c>
      <c r="R110" s="51"/>
      <c r="S110" s="51"/>
      <c r="T110" s="51"/>
    </row>
    <row r="111" spans="1:20">
      <c r="A111" s="150">
        <f>A26</f>
        <v>0</v>
      </c>
      <c r="B111" s="58">
        <v>1</v>
      </c>
      <c r="C111" s="143"/>
      <c r="D111" s="144"/>
      <c r="E111" s="144"/>
      <c r="F111" s="144"/>
      <c r="G111" s="123" t="str">
        <f>IF(D111&gt;0,D111*E111*F111,"")</f>
        <v/>
      </c>
      <c r="H111" s="143"/>
      <c r="I111" s="144"/>
      <c r="J111" s="143"/>
      <c r="K111" s="144"/>
      <c r="L111" s="143"/>
      <c r="M111" s="144"/>
      <c r="N111" s="144"/>
      <c r="O111" s="123" t="str">
        <f>IF(D111&gt;0,I111*K111*M111*N111,"")</f>
        <v/>
      </c>
      <c r="P111" s="151"/>
      <c r="Q111" s="61" t="str">
        <f>IFERROR(O111*G111,"")</f>
        <v/>
      </c>
      <c r="R111" s="51"/>
      <c r="S111" s="51"/>
      <c r="T111" s="51"/>
    </row>
    <row r="112" spans="1:20">
      <c r="A112" s="150"/>
      <c r="B112" s="58">
        <v>2</v>
      </c>
      <c r="C112" s="143"/>
      <c r="D112" s="144"/>
      <c r="E112" s="144"/>
      <c r="F112" s="144"/>
      <c r="G112" s="123" t="str">
        <f t="shared" ref="G112:G115" si="17">IF(D112&gt;0,D112*E112*F112,"")</f>
        <v/>
      </c>
      <c r="H112" s="143"/>
      <c r="I112" s="144"/>
      <c r="J112" s="143"/>
      <c r="K112" s="144"/>
      <c r="L112" s="143"/>
      <c r="M112" s="144"/>
      <c r="N112" s="144"/>
      <c r="O112" s="123" t="str">
        <f>IF(D112&gt;0,I112*K112*M112*N112,"")</f>
        <v/>
      </c>
      <c r="P112" s="152"/>
      <c r="Q112" s="61" t="str">
        <f t="shared" ref="Q112:Q115" si="18">IFERROR(O112*G112,"")</f>
        <v/>
      </c>
      <c r="R112" s="51"/>
      <c r="S112" s="51"/>
      <c r="T112" s="51"/>
    </row>
    <row r="113" spans="1:20">
      <c r="A113" s="150"/>
      <c r="B113" s="58">
        <v>3</v>
      </c>
      <c r="C113" s="143"/>
      <c r="D113" s="144"/>
      <c r="E113" s="144"/>
      <c r="F113" s="144"/>
      <c r="G113" s="123" t="str">
        <f t="shared" si="17"/>
        <v/>
      </c>
      <c r="H113" s="143"/>
      <c r="I113" s="144"/>
      <c r="J113" s="143"/>
      <c r="K113" s="144"/>
      <c r="L113" s="143"/>
      <c r="M113" s="144"/>
      <c r="N113" s="144"/>
      <c r="O113" s="123" t="str">
        <f>IF(D113&gt;0,I113*K113*M113*N113,"")</f>
        <v/>
      </c>
      <c r="P113" s="152"/>
      <c r="Q113" s="61" t="str">
        <f t="shared" si="18"/>
        <v/>
      </c>
      <c r="R113" s="51"/>
      <c r="S113" s="51"/>
      <c r="T113" s="51"/>
    </row>
    <row r="114" spans="1:20">
      <c r="A114" s="150"/>
      <c r="B114" s="58">
        <v>4</v>
      </c>
      <c r="C114" s="143"/>
      <c r="D114" s="144"/>
      <c r="E114" s="144"/>
      <c r="F114" s="144"/>
      <c r="G114" s="123" t="str">
        <f t="shared" si="17"/>
        <v/>
      </c>
      <c r="H114" s="143"/>
      <c r="I114" s="144"/>
      <c r="J114" s="143"/>
      <c r="K114" s="144"/>
      <c r="L114" s="143"/>
      <c r="M114" s="144"/>
      <c r="N114" s="144"/>
      <c r="O114" s="123" t="str">
        <f>IF(D114&gt;0,I114*K114*M114*N114,"")</f>
        <v/>
      </c>
      <c r="P114" s="152"/>
      <c r="Q114" s="61" t="str">
        <f t="shared" si="18"/>
        <v/>
      </c>
      <c r="R114" s="51"/>
      <c r="S114" s="51"/>
      <c r="T114" s="51"/>
    </row>
    <row r="115" spans="1:20">
      <c r="A115" s="150"/>
      <c r="B115" s="58">
        <v>5</v>
      </c>
      <c r="C115" s="143"/>
      <c r="D115" s="144"/>
      <c r="E115" s="144"/>
      <c r="F115" s="144"/>
      <c r="G115" s="123" t="str">
        <f t="shared" si="17"/>
        <v/>
      </c>
      <c r="H115" s="143"/>
      <c r="I115" s="144"/>
      <c r="J115" s="143"/>
      <c r="K115" s="144"/>
      <c r="L115" s="143"/>
      <c r="M115" s="144"/>
      <c r="N115" s="144"/>
      <c r="O115" s="123" t="str">
        <f>IF(D115&gt;0,I115*K115*M115*N115,"")</f>
        <v/>
      </c>
      <c r="P115" s="153"/>
      <c r="Q115" s="61" t="str">
        <f t="shared" si="18"/>
        <v/>
      </c>
      <c r="R115" s="51"/>
      <c r="S115" s="51"/>
      <c r="T115" s="51"/>
    </row>
    <row r="116" spans="1:20" ht="13.5" thickBot="1">
      <c r="A116" s="154" t="s">
        <v>106</v>
      </c>
      <c r="B116" s="155"/>
      <c r="C116" s="155"/>
      <c r="D116" s="155"/>
      <c r="E116" s="155"/>
      <c r="F116" s="126">
        <f>SUM(F111:F115)</f>
        <v>0</v>
      </c>
      <c r="G116" s="124" t="e">
        <f>SUM(G111:G115)/P116</f>
        <v>#DIV/0!</v>
      </c>
      <c r="H116" s="127"/>
      <c r="I116" s="126"/>
      <c r="J116" s="127"/>
      <c r="K116" s="126"/>
      <c r="L116" s="127"/>
      <c r="M116" s="126"/>
      <c r="N116" s="126">
        <f>SUM(N111:N115)</f>
        <v>0</v>
      </c>
      <c r="O116" s="124" t="e">
        <f>SUM(O111:O115)/P116</f>
        <v>#DIV/0!</v>
      </c>
      <c r="P116" s="124">
        <f>COUNT(G111:G115)</f>
        <v>0</v>
      </c>
      <c r="Q116" s="62"/>
      <c r="R116" s="51"/>
      <c r="S116" s="51"/>
      <c r="T116" s="51"/>
    </row>
    <row r="117" spans="1:20" ht="13.5" thickBot="1">
      <c r="A117" s="51"/>
      <c r="B117" s="30"/>
      <c r="C117" s="51"/>
      <c r="G117" s="30"/>
      <c r="H117" s="51"/>
      <c r="I117" s="30"/>
      <c r="J117" s="51"/>
      <c r="K117" s="30"/>
      <c r="L117" s="51"/>
      <c r="M117" s="30"/>
      <c r="N117" s="30"/>
      <c r="O117" s="51"/>
      <c r="P117" s="51"/>
      <c r="Q117" s="51"/>
      <c r="R117" s="51"/>
      <c r="S117" s="51"/>
      <c r="T117" s="51"/>
    </row>
    <row r="118" spans="1:20">
      <c r="A118" s="45"/>
      <c r="B118" s="46"/>
      <c r="C118" s="47"/>
      <c r="D118" s="48" t="s">
        <v>95</v>
      </c>
      <c r="E118" s="48" t="s">
        <v>96</v>
      </c>
      <c r="F118" s="48" t="s">
        <v>97</v>
      </c>
      <c r="G118" s="46"/>
      <c r="H118" s="47"/>
      <c r="I118" s="48" t="s">
        <v>98</v>
      </c>
      <c r="J118" s="47"/>
      <c r="K118" s="48" t="s">
        <v>99</v>
      </c>
      <c r="L118" s="47"/>
      <c r="M118" s="48" t="s">
        <v>100</v>
      </c>
      <c r="N118" s="48" t="s">
        <v>101</v>
      </c>
      <c r="O118" s="47"/>
      <c r="P118" s="49"/>
      <c r="Q118" s="50"/>
      <c r="R118" s="51"/>
      <c r="S118" s="51"/>
      <c r="T118" s="51"/>
    </row>
    <row r="119" spans="1:20" ht="38.25">
      <c r="A119" s="52" t="s">
        <v>102</v>
      </c>
      <c r="B119" s="53" t="s">
        <v>103</v>
      </c>
      <c r="C119" s="54" t="s">
        <v>122</v>
      </c>
      <c r="D119" s="53" t="s">
        <v>155</v>
      </c>
      <c r="E119" s="53" t="s">
        <v>156</v>
      </c>
      <c r="F119" s="53" t="s">
        <v>149</v>
      </c>
      <c r="G119" s="122" t="s">
        <v>104</v>
      </c>
      <c r="H119" s="55" t="s">
        <v>121</v>
      </c>
      <c r="I119" s="53" t="s">
        <v>157</v>
      </c>
      <c r="J119" s="55" t="s">
        <v>123</v>
      </c>
      <c r="K119" s="53" t="s">
        <v>157</v>
      </c>
      <c r="L119" s="56" t="s">
        <v>124</v>
      </c>
      <c r="M119" s="53" t="s">
        <v>157</v>
      </c>
      <c r="N119" s="57" t="s">
        <v>151</v>
      </c>
      <c r="O119" s="122" t="s">
        <v>92</v>
      </c>
      <c r="P119" s="122" t="s">
        <v>93</v>
      </c>
      <c r="Q119" s="128" t="s">
        <v>105</v>
      </c>
      <c r="R119" s="51"/>
      <c r="S119" s="51"/>
      <c r="T119" s="51"/>
    </row>
    <row r="120" spans="1:20">
      <c r="A120" s="150">
        <f>A27</f>
        <v>0</v>
      </c>
      <c r="B120" s="58">
        <v>1</v>
      </c>
      <c r="C120" s="143"/>
      <c r="D120" s="144"/>
      <c r="E120" s="144"/>
      <c r="F120" s="144"/>
      <c r="G120" s="123" t="str">
        <f>IF(D120&gt;0,D120*E120*F120,"")</f>
        <v/>
      </c>
      <c r="H120" s="143"/>
      <c r="I120" s="144"/>
      <c r="J120" s="143"/>
      <c r="K120" s="144"/>
      <c r="L120" s="143"/>
      <c r="M120" s="144"/>
      <c r="N120" s="144"/>
      <c r="O120" s="123" t="str">
        <f>IF(D120&gt;0,I120*K120*M120*N120,"")</f>
        <v/>
      </c>
      <c r="P120" s="151"/>
      <c r="Q120" s="61" t="str">
        <f>IFERROR(O120*G120,"")</f>
        <v/>
      </c>
      <c r="R120" s="51"/>
      <c r="S120" s="51"/>
      <c r="T120" s="51"/>
    </row>
    <row r="121" spans="1:20">
      <c r="A121" s="150"/>
      <c r="B121" s="58">
        <v>2</v>
      </c>
      <c r="C121" s="143"/>
      <c r="D121" s="144"/>
      <c r="E121" s="144"/>
      <c r="F121" s="144"/>
      <c r="G121" s="123" t="str">
        <f t="shared" ref="G121:G124" si="19">IF(D121&gt;0,D121*E121*F121,"")</f>
        <v/>
      </c>
      <c r="H121" s="143"/>
      <c r="I121" s="144"/>
      <c r="J121" s="143"/>
      <c r="K121" s="144"/>
      <c r="L121" s="143"/>
      <c r="M121" s="144"/>
      <c r="N121" s="144"/>
      <c r="O121" s="123" t="str">
        <f>IF(D121&gt;0,I121*K121*M121*N121,"")</f>
        <v/>
      </c>
      <c r="P121" s="152"/>
      <c r="Q121" s="61" t="str">
        <f t="shared" ref="Q121:Q124" si="20">IFERROR(O121*G121,"")</f>
        <v/>
      </c>
      <c r="R121" s="51"/>
      <c r="S121" s="51"/>
      <c r="T121" s="51"/>
    </row>
    <row r="122" spans="1:20">
      <c r="A122" s="150"/>
      <c r="B122" s="58">
        <v>3</v>
      </c>
      <c r="C122" s="143"/>
      <c r="D122" s="144"/>
      <c r="E122" s="144"/>
      <c r="F122" s="144"/>
      <c r="G122" s="123" t="str">
        <f t="shared" si="19"/>
        <v/>
      </c>
      <c r="H122" s="143"/>
      <c r="I122" s="144"/>
      <c r="J122" s="143"/>
      <c r="K122" s="144"/>
      <c r="L122" s="143"/>
      <c r="M122" s="144"/>
      <c r="N122" s="144"/>
      <c r="O122" s="123" t="str">
        <f>IF(D122&gt;0,I122*K122*M122*N122,"")</f>
        <v/>
      </c>
      <c r="P122" s="152"/>
      <c r="Q122" s="61" t="str">
        <f t="shared" si="20"/>
        <v/>
      </c>
      <c r="R122" s="51"/>
      <c r="S122" s="51"/>
      <c r="T122" s="51"/>
    </row>
    <row r="123" spans="1:20">
      <c r="A123" s="150"/>
      <c r="B123" s="58">
        <v>4</v>
      </c>
      <c r="C123" s="143"/>
      <c r="D123" s="144"/>
      <c r="E123" s="144"/>
      <c r="F123" s="144"/>
      <c r="G123" s="123" t="str">
        <f t="shared" si="19"/>
        <v/>
      </c>
      <c r="H123" s="143"/>
      <c r="I123" s="144"/>
      <c r="J123" s="143"/>
      <c r="K123" s="144"/>
      <c r="L123" s="143"/>
      <c r="M123" s="144"/>
      <c r="N123" s="144"/>
      <c r="O123" s="123" t="str">
        <f>IF(D123&gt;0,I123*K123*M123*N123,"")</f>
        <v/>
      </c>
      <c r="P123" s="152"/>
      <c r="Q123" s="61" t="str">
        <f t="shared" si="20"/>
        <v/>
      </c>
      <c r="R123" s="51"/>
      <c r="S123" s="51"/>
      <c r="T123" s="51"/>
    </row>
    <row r="124" spans="1:20">
      <c r="A124" s="150"/>
      <c r="B124" s="58">
        <v>5</v>
      </c>
      <c r="C124" s="143"/>
      <c r="D124" s="144"/>
      <c r="E124" s="144"/>
      <c r="F124" s="144"/>
      <c r="G124" s="123" t="str">
        <f t="shared" si="19"/>
        <v/>
      </c>
      <c r="H124" s="143"/>
      <c r="I124" s="144"/>
      <c r="J124" s="143"/>
      <c r="K124" s="144"/>
      <c r="L124" s="143"/>
      <c r="M124" s="144"/>
      <c r="N124" s="144"/>
      <c r="O124" s="123" t="str">
        <f>IF(D124&gt;0,I124*K124*M124*N124,"")</f>
        <v/>
      </c>
      <c r="P124" s="153"/>
      <c r="Q124" s="61" t="str">
        <f t="shared" si="20"/>
        <v/>
      </c>
      <c r="R124" s="51"/>
      <c r="S124" s="51"/>
      <c r="T124" s="51"/>
    </row>
    <row r="125" spans="1:20" ht="13.5" thickBot="1">
      <c r="A125" s="154" t="s">
        <v>106</v>
      </c>
      <c r="B125" s="155"/>
      <c r="C125" s="155"/>
      <c r="D125" s="155"/>
      <c r="E125" s="155"/>
      <c r="F125" s="126">
        <f>SUM(F120:F124)</f>
        <v>0</v>
      </c>
      <c r="G125" s="124" t="e">
        <f>SUM(G120:G124)/P125</f>
        <v>#DIV/0!</v>
      </c>
      <c r="H125" s="127"/>
      <c r="I125" s="126"/>
      <c r="J125" s="127"/>
      <c r="K125" s="126"/>
      <c r="L125" s="127"/>
      <c r="M125" s="126"/>
      <c r="N125" s="126">
        <f>SUM(N120:N124)</f>
        <v>0</v>
      </c>
      <c r="O125" s="124" t="e">
        <f>SUM(O120:O124)/P125</f>
        <v>#DIV/0!</v>
      </c>
      <c r="P125" s="124">
        <f>COUNT(G120:G124)</f>
        <v>0</v>
      </c>
      <c r="Q125" s="62"/>
      <c r="R125" s="51"/>
      <c r="S125" s="51"/>
      <c r="T125" s="51"/>
    </row>
    <row r="126" spans="1:20">
      <c r="A126" s="51"/>
      <c r="B126" s="30"/>
      <c r="C126" s="51"/>
      <c r="G126" s="51"/>
      <c r="H126" s="30"/>
      <c r="I126" s="51"/>
      <c r="J126" s="30"/>
      <c r="K126" s="51"/>
      <c r="L126" s="30"/>
      <c r="M126" s="30"/>
      <c r="N126" s="30"/>
      <c r="O126" s="51"/>
      <c r="P126" s="51"/>
      <c r="Q126" s="51"/>
      <c r="R126" s="51"/>
      <c r="S126" s="51"/>
    </row>
    <row r="127" spans="1:20" ht="13.5" hidden="1" outlineLevel="1" thickBot="1">
      <c r="H127" s="28"/>
      <c r="I127" s="29"/>
      <c r="J127" s="28"/>
      <c r="K127" s="29"/>
      <c r="L127" s="28"/>
      <c r="M127" s="29"/>
      <c r="N127" s="30"/>
      <c r="O127" s="32"/>
      <c r="P127" s="28"/>
      <c r="Q127" s="28"/>
    </row>
    <row r="128" spans="1:20" hidden="1" outlineLevel="1">
      <c r="A128" s="63" t="s">
        <v>109</v>
      </c>
      <c r="B128" s="64"/>
      <c r="C128" s="46"/>
      <c r="D128" s="46"/>
      <c r="E128" s="46"/>
      <c r="F128" s="46"/>
      <c r="G128" s="65"/>
      <c r="H128" s="66"/>
      <c r="I128" s="64"/>
      <c r="J128" s="66"/>
      <c r="K128" s="64"/>
      <c r="L128" s="66"/>
      <c r="M128" s="64"/>
      <c r="N128" s="46"/>
      <c r="O128" s="67"/>
      <c r="P128" s="68"/>
      <c r="Q128" s="68"/>
    </row>
    <row r="129" spans="1:17" hidden="1" outlineLevel="1">
      <c r="A129" s="69"/>
      <c r="B129" s="70">
        <v>1</v>
      </c>
      <c r="C129" s="71" t="str">
        <f>'1_CC_Parameters'!A9</f>
        <v>Assembly - Basic</v>
      </c>
      <c r="H129" s="71" t="str">
        <f>'1_CC_Parameters'!E9</f>
        <v>5+X - CNC - Milling - High</v>
      </c>
      <c r="I129" s="29"/>
      <c r="J129" s="71" t="str">
        <f>'1_CC_Parameters'!I9</f>
        <v>Engineer - High</v>
      </c>
      <c r="K129" s="29"/>
      <c r="L129" s="71" t="str">
        <f>'1_CC_Parameters'!M9</f>
        <v>Industry 4.0 / Cloud / Global</v>
      </c>
      <c r="M129" s="29"/>
      <c r="N129" s="30"/>
      <c r="O129" s="32"/>
      <c r="P129" s="72"/>
      <c r="Q129" s="72"/>
    </row>
    <row r="130" spans="1:17" hidden="1" outlineLevel="1">
      <c r="A130" s="69"/>
      <c r="B130" s="70">
        <v>2</v>
      </c>
      <c r="C130" s="71" t="str">
        <f>'1_CC_Parameters'!A10</f>
        <v>Assembly - Medium</v>
      </c>
      <c r="H130" s="71" t="str">
        <f>'1_CC_Parameters'!E10</f>
        <v>5+X - CNC - Milling - Mid</v>
      </c>
      <c r="I130" s="29"/>
      <c r="J130" s="71" t="str">
        <f>'1_CC_Parameters'!I10</f>
        <v>Engineer - Mid</v>
      </c>
      <c r="K130" s="29"/>
      <c r="L130" s="71" t="str">
        <f>'1_CC_Parameters'!M10</f>
        <v>Enterprise Integrated</v>
      </c>
      <c r="M130" s="29"/>
      <c r="N130" s="30"/>
      <c r="O130" s="32"/>
      <c r="P130" s="72"/>
      <c r="Q130" s="72"/>
    </row>
    <row r="131" spans="1:17" hidden="1" outlineLevel="1">
      <c r="A131" s="69"/>
      <c r="B131" s="70">
        <v>3</v>
      </c>
      <c r="C131" s="71" t="str">
        <f>'1_CC_Parameters'!A11</f>
        <v>Assembly - Complex</v>
      </c>
      <c r="H131" s="71" t="str">
        <f>'1_CC_Parameters'!E11</f>
        <v>5+X - CNC - Milling - Low</v>
      </c>
      <c r="I131" s="29"/>
      <c r="J131" s="71" t="str">
        <f>'1_CC_Parameters'!I11</f>
        <v>Engineer - Low</v>
      </c>
      <c r="K131" s="29"/>
      <c r="L131" s="71" t="str">
        <f>'1_CC_Parameters'!M11</f>
        <v>CAD / CAM</v>
      </c>
      <c r="M131" s="29"/>
      <c r="N131" s="30"/>
      <c r="O131" s="32"/>
      <c r="P131" s="72"/>
      <c r="Q131" s="72"/>
    </row>
    <row r="132" spans="1:17" hidden="1" outlineLevel="1">
      <c r="A132" s="69"/>
      <c r="B132" s="70">
        <v>4</v>
      </c>
      <c r="C132" s="71" t="str">
        <f>'1_CC_Parameters'!A12</f>
        <v>Drilling - Small Dimensions</v>
      </c>
      <c r="H132" s="71" t="str">
        <f>'1_CC_Parameters'!E12</f>
        <v>3+X - CNC - Milling - High</v>
      </c>
      <c r="I132" s="29"/>
      <c r="J132" s="71" t="str">
        <f>'1_CC_Parameters'!I12</f>
        <v>Technician - High</v>
      </c>
      <c r="K132" s="29"/>
      <c r="L132" s="71" t="str">
        <f>'1_CC_Parameters'!M12</f>
        <v>Procedure based</v>
      </c>
      <c r="M132" s="29"/>
      <c r="N132" s="30"/>
      <c r="O132" s="32"/>
      <c r="P132" s="72"/>
      <c r="Q132" s="72"/>
    </row>
    <row r="133" spans="1:17" hidden="1" outlineLevel="1">
      <c r="A133" s="69"/>
      <c r="B133" s="70">
        <v>5</v>
      </c>
      <c r="C133" s="71" t="str">
        <f>'1_CC_Parameters'!A13</f>
        <v>Drilling - Mid Dimensions</v>
      </c>
      <c r="H133" s="71" t="str">
        <f>'1_CC_Parameters'!E13</f>
        <v>3+X - CNC - Milling - Mid</v>
      </c>
      <c r="I133" s="29"/>
      <c r="J133" s="71" t="str">
        <f>'1_CC_Parameters'!I13</f>
        <v>Technician - Mid</v>
      </c>
      <c r="K133" s="29"/>
      <c r="L133" s="71">
        <f>'1_CC_Parameters'!M13</f>
        <v>0</v>
      </c>
      <c r="M133" s="29"/>
      <c r="N133" s="30"/>
      <c r="O133" s="32"/>
      <c r="P133" s="72"/>
      <c r="Q133" s="72"/>
    </row>
    <row r="134" spans="1:17" hidden="1" outlineLevel="1">
      <c r="A134" s="69"/>
      <c r="C134" s="71" t="str">
        <f>'1_CC_Parameters'!A14</f>
        <v>Drilling - Big Dimensions</v>
      </c>
      <c r="H134" s="71" t="str">
        <f>'1_CC_Parameters'!E14</f>
        <v>3+X - CNC - Milling - Low</v>
      </c>
      <c r="I134" s="29"/>
      <c r="J134" s="71" t="str">
        <f>'1_CC_Parameters'!I14</f>
        <v>Technician - Low</v>
      </c>
      <c r="K134" s="29"/>
      <c r="L134" s="71">
        <f>'1_CC_Parameters'!M14</f>
        <v>0</v>
      </c>
      <c r="M134" s="29"/>
      <c r="N134" s="30"/>
      <c r="O134" s="32"/>
      <c r="P134" s="72"/>
      <c r="Q134" s="72"/>
    </row>
    <row r="135" spans="1:17" hidden="1" outlineLevel="1">
      <c r="A135" s="69"/>
      <c r="C135" s="71" t="str">
        <f>'1_CC_Parameters'!A15</f>
        <v>Grinding - Fine</v>
      </c>
      <c r="H135" s="71" t="str">
        <f>'1_CC_Parameters'!E15</f>
        <v>CNC - Turning - High</v>
      </c>
      <c r="I135" s="29"/>
      <c r="J135" s="71" t="str">
        <f>'1_CC_Parameters'!I15</f>
        <v>Specialist - High</v>
      </c>
      <c r="K135" s="29"/>
      <c r="L135" s="71">
        <f>'1_CC_Parameters'!M15</f>
        <v>0</v>
      </c>
      <c r="M135" s="29"/>
      <c r="N135" s="30"/>
      <c r="O135" s="32"/>
      <c r="P135" s="72"/>
      <c r="Q135" s="72"/>
    </row>
    <row r="136" spans="1:17" hidden="1" outlineLevel="1">
      <c r="A136" s="69"/>
      <c r="C136" s="71" t="str">
        <f>'1_CC_Parameters'!A16</f>
        <v>Grinding - Rough</v>
      </c>
      <c r="H136" s="71" t="str">
        <f>'1_CC_Parameters'!E16</f>
        <v>CNC - Turning - Mid</v>
      </c>
      <c r="I136" s="29"/>
      <c r="J136" s="71" t="str">
        <f>'1_CC_Parameters'!I16</f>
        <v>Specialist - Mid</v>
      </c>
      <c r="K136" s="29"/>
      <c r="L136" s="71">
        <f>'1_CC_Parameters'!M16</f>
        <v>0</v>
      </c>
      <c r="M136" s="29"/>
      <c r="N136" s="30"/>
      <c r="O136" s="32"/>
      <c r="P136" s="72"/>
      <c r="Q136" s="72"/>
    </row>
    <row r="137" spans="1:17" hidden="1" outlineLevel="1">
      <c r="A137" s="69"/>
      <c r="C137" s="71" t="str">
        <f>'1_CC_Parameters'!A17</f>
        <v>Milling - Small Dimensions</v>
      </c>
      <c r="H137" s="71" t="str">
        <f>'1_CC_Parameters'!E17</f>
        <v>CNC - Turning - Low</v>
      </c>
      <c r="I137" s="29"/>
      <c r="J137" s="71" t="str">
        <f>'1_CC_Parameters'!I17</f>
        <v>Specialist - Low</v>
      </c>
      <c r="K137" s="29"/>
      <c r="L137" s="71">
        <f>'1_CC_Parameters'!M17</f>
        <v>0</v>
      </c>
      <c r="M137" s="29"/>
      <c r="N137" s="30"/>
      <c r="O137" s="32"/>
      <c r="P137" s="72"/>
      <c r="Q137" s="72"/>
    </row>
    <row r="138" spans="1:17" hidden="1" outlineLevel="1">
      <c r="A138" s="69"/>
      <c r="C138" s="71" t="str">
        <f>'1_CC_Parameters'!A18</f>
        <v>Milling - Mid Dimensions</v>
      </c>
      <c r="H138" s="71" t="str">
        <f>'1_CC_Parameters'!E18</f>
        <v>Workplace</v>
      </c>
      <c r="I138" s="29"/>
      <c r="J138" s="71" t="str">
        <f>'1_CC_Parameters'!I18</f>
        <v>Worker - High</v>
      </c>
      <c r="K138" s="29"/>
      <c r="L138" s="71">
        <f>'1_CC_Parameters'!M18</f>
        <v>0</v>
      </c>
      <c r="M138" s="29"/>
      <c r="N138" s="30"/>
      <c r="O138" s="32"/>
      <c r="P138" s="72"/>
      <c r="Q138" s="72"/>
    </row>
    <row r="139" spans="1:17" hidden="1" outlineLevel="1">
      <c r="A139" s="69"/>
      <c r="C139" s="71" t="str">
        <f>'1_CC_Parameters'!A19</f>
        <v>Milling - Big Dimensions</v>
      </c>
      <c r="H139" s="71" t="str">
        <f>'1_CC_Parameters'!E19</f>
        <v>Other</v>
      </c>
      <c r="I139" s="29"/>
      <c r="J139" s="71" t="str">
        <f>'1_CC_Parameters'!I19</f>
        <v>Worker - Mid</v>
      </c>
      <c r="K139" s="29"/>
      <c r="L139" s="71">
        <f>'1_CC_Parameters'!M19</f>
        <v>0</v>
      </c>
      <c r="M139" s="29"/>
      <c r="N139" s="30"/>
      <c r="O139" s="32"/>
      <c r="P139" s="72"/>
      <c r="Q139" s="72"/>
    </row>
    <row r="140" spans="1:17" hidden="1" outlineLevel="1">
      <c r="A140" s="69"/>
      <c r="C140" s="71" t="str">
        <f>'1_CC_Parameters'!A20</f>
        <v>Packaging - Basic</v>
      </c>
      <c r="H140" s="71">
        <f>'1_CC_Parameters'!E20</f>
        <v>0</v>
      </c>
      <c r="I140" s="29"/>
      <c r="J140" s="71" t="str">
        <f>'1_CC_Parameters'!I20</f>
        <v>Worker - Low</v>
      </c>
      <c r="K140" s="29"/>
      <c r="L140" s="71">
        <f>'1_CC_Parameters'!M20</f>
        <v>0</v>
      </c>
      <c r="M140" s="29"/>
      <c r="N140" s="30"/>
      <c r="O140" s="32"/>
      <c r="P140" s="72"/>
      <c r="Q140" s="72"/>
    </row>
    <row r="141" spans="1:17" hidden="1" outlineLevel="1">
      <c r="A141" s="69"/>
      <c r="C141" s="71" t="str">
        <f>'1_CC_Parameters'!A21</f>
        <v>Packaging - Medium</v>
      </c>
      <c r="H141" s="71">
        <f>'1_CC_Parameters'!E21</f>
        <v>0</v>
      </c>
      <c r="I141" s="29"/>
      <c r="J141" s="71">
        <f>'1_CC_Parameters'!I21</f>
        <v>0</v>
      </c>
      <c r="K141" s="29"/>
      <c r="L141" s="71">
        <f>'1_CC_Parameters'!M21</f>
        <v>0</v>
      </c>
      <c r="M141" s="29"/>
      <c r="N141" s="30"/>
      <c r="O141" s="32"/>
      <c r="P141" s="72"/>
      <c r="Q141" s="72"/>
    </row>
    <row r="142" spans="1:17" hidden="1" outlineLevel="1">
      <c r="A142" s="69"/>
      <c r="C142" s="71" t="str">
        <f>'1_CC_Parameters'!A22</f>
        <v>Packaging - Complex</v>
      </c>
      <c r="H142" s="71">
        <f>'1_CC_Parameters'!E22</f>
        <v>0</v>
      </c>
      <c r="I142" s="29"/>
      <c r="J142" s="71">
        <f>'1_CC_Parameters'!I22</f>
        <v>0</v>
      </c>
      <c r="K142" s="29"/>
      <c r="L142" s="71">
        <f>'1_CC_Parameters'!M22</f>
        <v>0</v>
      </c>
      <c r="M142" s="29"/>
      <c r="N142" s="30"/>
      <c r="O142" s="32"/>
      <c r="P142" s="72"/>
      <c r="Q142" s="72"/>
    </row>
    <row r="143" spans="1:17" hidden="1" outlineLevel="1">
      <c r="A143" s="69"/>
      <c r="C143" s="71" t="str">
        <f>'1_CC_Parameters'!A23</f>
        <v>Polishing - Fine</v>
      </c>
      <c r="H143" s="71">
        <f>'1_CC_Parameters'!E23</f>
        <v>0</v>
      </c>
      <c r="I143" s="29"/>
      <c r="J143" s="71">
        <f>'1_CC_Parameters'!I23</f>
        <v>0</v>
      </c>
      <c r="K143" s="29"/>
      <c r="L143" s="71">
        <f>'1_CC_Parameters'!M23</f>
        <v>0</v>
      </c>
      <c r="M143" s="29"/>
      <c r="N143" s="30"/>
      <c r="O143" s="32"/>
      <c r="P143" s="72"/>
      <c r="Q143" s="72"/>
    </row>
    <row r="144" spans="1:17" hidden="1" outlineLevel="1">
      <c r="A144" s="69"/>
      <c r="C144" s="71" t="str">
        <f>'1_CC_Parameters'!A24</f>
        <v>Polishing - Rough</v>
      </c>
      <c r="H144" s="71">
        <f>'1_CC_Parameters'!E24</f>
        <v>0</v>
      </c>
      <c r="I144" s="29"/>
      <c r="J144" s="71">
        <f>'1_CC_Parameters'!I24</f>
        <v>0</v>
      </c>
      <c r="K144" s="29"/>
      <c r="L144" s="71">
        <f>'1_CC_Parameters'!M24</f>
        <v>0</v>
      </c>
      <c r="M144" s="29"/>
      <c r="N144" s="30"/>
      <c r="O144" s="32"/>
      <c r="P144" s="72"/>
      <c r="Q144" s="72"/>
    </row>
    <row r="145" spans="1:17" hidden="1" outlineLevel="1">
      <c r="A145" s="69"/>
      <c r="C145" s="71" t="str">
        <f>'1_CC_Parameters'!A25</f>
        <v>Turning - Small Dimensions</v>
      </c>
      <c r="H145" s="71">
        <f>'1_CC_Parameters'!E25</f>
        <v>0</v>
      </c>
      <c r="I145" s="29"/>
      <c r="J145" s="71">
        <f>'1_CC_Parameters'!I25</f>
        <v>0</v>
      </c>
      <c r="K145" s="29"/>
      <c r="L145" s="71">
        <f>'1_CC_Parameters'!M25</f>
        <v>0</v>
      </c>
      <c r="M145" s="29"/>
      <c r="N145" s="30"/>
      <c r="O145" s="32"/>
      <c r="P145" s="72"/>
      <c r="Q145" s="72"/>
    </row>
    <row r="146" spans="1:17" hidden="1" outlineLevel="1">
      <c r="A146" s="69"/>
      <c r="C146" s="71" t="str">
        <f>'1_CC_Parameters'!A26</f>
        <v>Turning - Mid Dimensions</v>
      </c>
      <c r="H146" s="71">
        <f>'1_CC_Parameters'!E26</f>
        <v>0</v>
      </c>
      <c r="I146" s="29"/>
      <c r="J146" s="71">
        <f>'1_CC_Parameters'!I26</f>
        <v>0</v>
      </c>
      <c r="K146" s="29"/>
      <c r="L146" s="71">
        <f>'1_CC_Parameters'!M26</f>
        <v>0</v>
      </c>
      <c r="M146" s="29"/>
      <c r="N146" s="30"/>
      <c r="O146" s="32"/>
      <c r="P146" s="72"/>
      <c r="Q146" s="72"/>
    </row>
    <row r="147" spans="1:17" hidden="1" outlineLevel="1">
      <c r="A147" s="69"/>
      <c r="C147" s="71" t="str">
        <f>'1_CC_Parameters'!A27</f>
        <v>Turning - Big Dimensions</v>
      </c>
      <c r="H147" s="71">
        <f>'1_CC_Parameters'!E27</f>
        <v>0</v>
      </c>
      <c r="I147" s="29"/>
      <c r="J147" s="71">
        <f>'1_CC_Parameters'!I27</f>
        <v>0</v>
      </c>
      <c r="K147" s="29"/>
      <c r="L147" s="71">
        <f>'1_CC_Parameters'!M27</f>
        <v>0</v>
      </c>
      <c r="M147" s="29"/>
      <c r="N147" s="30"/>
      <c r="O147" s="32"/>
      <c r="P147" s="72"/>
      <c r="Q147" s="72"/>
    </row>
    <row r="148" spans="1:17" hidden="1" outlineLevel="1">
      <c r="A148" s="69"/>
      <c r="C148" s="71" t="str">
        <f>'1_CC_Parameters'!A28</f>
        <v>3D Printing - Basic</v>
      </c>
      <c r="H148" s="71">
        <f>'1_CC_Parameters'!E28</f>
        <v>0</v>
      </c>
      <c r="I148" s="29"/>
      <c r="J148" s="71">
        <f>'1_CC_Parameters'!I28</f>
        <v>0</v>
      </c>
      <c r="K148" s="29"/>
      <c r="L148" s="71">
        <f>'1_CC_Parameters'!M28</f>
        <v>0</v>
      </c>
      <c r="M148" s="29"/>
      <c r="N148" s="30"/>
      <c r="O148" s="32"/>
      <c r="P148" s="72"/>
      <c r="Q148" s="72"/>
    </row>
    <row r="149" spans="1:17" hidden="1" outlineLevel="1">
      <c r="A149" s="69"/>
      <c r="C149" s="71" t="str">
        <f>'1_CC_Parameters'!A29</f>
        <v>3D Printing - Medium</v>
      </c>
      <c r="H149" s="71">
        <f>'1_CC_Parameters'!E29</f>
        <v>0</v>
      </c>
      <c r="I149" s="29"/>
      <c r="J149" s="71">
        <f>'1_CC_Parameters'!I29</f>
        <v>0</v>
      </c>
      <c r="K149" s="29"/>
      <c r="L149" s="71">
        <f>'1_CC_Parameters'!M29</f>
        <v>0</v>
      </c>
      <c r="M149" s="29"/>
      <c r="N149" s="30"/>
      <c r="O149" s="32"/>
      <c r="P149" s="72"/>
      <c r="Q149" s="72"/>
    </row>
    <row r="150" spans="1:17" hidden="1" outlineLevel="1">
      <c r="A150" s="69"/>
      <c r="C150" s="71" t="str">
        <f>'1_CC_Parameters'!A30</f>
        <v>3D Printing - Complex</v>
      </c>
      <c r="H150" s="71">
        <f>'1_CC_Parameters'!E30</f>
        <v>0</v>
      </c>
      <c r="I150" s="29"/>
      <c r="J150" s="71">
        <f>'1_CC_Parameters'!I30</f>
        <v>0</v>
      </c>
      <c r="K150" s="29"/>
      <c r="L150" s="71">
        <f>'1_CC_Parameters'!M30</f>
        <v>0</v>
      </c>
      <c r="M150" s="29"/>
      <c r="N150" s="30"/>
      <c r="O150" s="32"/>
      <c r="P150" s="72"/>
      <c r="Q150" s="72"/>
    </row>
    <row r="151" spans="1:17" hidden="1" outlineLevel="1">
      <c r="A151" s="69"/>
      <c r="C151" s="71">
        <f>'1_CC_Parameters'!A31</f>
        <v>0</v>
      </c>
      <c r="H151" s="71">
        <f>'1_CC_Parameters'!E31</f>
        <v>0</v>
      </c>
      <c r="I151" s="29"/>
      <c r="J151" s="71">
        <f>'1_CC_Parameters'!I31</f>
        <v>0</v>
      </c>
      <c r="K151" s="29"/>
      <c r="L151" s="71">
        <f>'1_CC_Parameters'!M31</f>
        <v>0</v>
      </c>
      <c r="M151" s="29"/>
      <c r="N151" s="30"/>
      <c r="O151" s="32"/>
      <c r="P151" s="72"/>
      <c r="Q151" s="72"/>
    </row>
    <row r="152" spans="1:17" hidden="1" outlineLevel="1">
      <c r="A152" s="69"/>
      <c r="C152" s="71">
        <f>'1_CC_Parameters'!A32</f>
        <v>0</v>
      </c>
      <c r="H152" s="71">
        <f>'1_CC_Parameters'!E32</f>
        <v>0</v>
      </c>
      <c r="I152" s="29"/>
      <c r="J152" s="71">
        <f>'1_CC_Parameters'!I32</f>
        <v>0</v>
      </c>
      <c r="K152" s="29"/>
      <c r="L152" s="71">
        <f>'1_CC_Parameters'!M32</f>
        <v>0</v>
      </c>
      <c r="M152" s="29"/>
      <c r="N152" s="30"/>
      <c r="O152" s="32"/>
      <c r="P152" s="72"/>
      <c r="Q152" s="72"/>
    </row>
    <row r="153" spans="1:17" hidden="1" outlineLevel="1">
      <c r="A153" s="69"/>
      <c r="C153" s="71">
        <f>'1_CC_Parameters'!A33</f>
        <v>0</v>
      </c>
      <c r="H153" s="71">
        <f>'1_CC_Parameters'!E33</f>
        <v>0</v>
      </c>
      <c r="I153" s="29"/>
      <c r="J153" s="71">
        <f>'1_CC_Parameters'!I33</f>
        <v>0</v>
      </c>
      <c r="K153" s="29"/>
      <c r="L153" s="71">
        <f>'1_CC_Parameters'!M33</f>
        <v>0</v>
      </c>
      <c r="M153" s="29"/>
      <c r="N153" s="30"/>
      <c r="O153" s="32"/>
      <c r="P153" s="72"/>
      <c r="Q153" s="72"/>
    </row>
    <row r="154" spans="1:17" hidden="1" outlineLevel="1">
      <c r="A154" s="69"/>
      <c r="C154" s="71">
        <f>'1_CC_Parameters'!A34</f>
        <v>0</v>
      </c>
      <c r="H154" s="71">
        <f>'1_CC_Parameters'!E34</f>
        <v>0</v>
      </c>
      <c r="I154" s="29"/>
      <c r="K154" s="29"/>
      <c r="L154" s="28"/>
      <c r="M154" s="29"/>
      <c r="N154" s="30"/>
      <c r="O154" s="32"/>
      <c r="P154" s="72"/>
      <c r="Q154" s="72"/>
    </row>
    <row r="155" spans="1:17" hidden="1" outlineLevel="1">
      <c r="A155" s="69"/>
      <c r="C155" s="71">
        <f>'1_CC_Parameters'!A35</f>
        <v>0</v>
      </c>
      <c r="H155" s="71">
        <f>'1_CC_Parameters'!E35</f>
        <v>0</v>
      </c>
      <c r="I155" s="29"/>
      <c r="K155" s="29"/>
      <c r="L155" s="28"/>
      <c r="M155" s="29"/>
      <c r="N155" s="30"/>
      <c r="O155" s="32"/>
      <c r="P155" s="72"/>
      <c r="Q155" s="72"/>
    </row>
    <row r="156" spans="1:17" hidden="1" outlineLevel="1">
      <c r="A156" s="69"/>
      <c r="C156" s="71">
        <f>'1_CC_Parameters'!A36</f>
        <v>0</v>
      </c>
      <c r="H156" s="71">
        <f>'1_CC_Parameters'!E36</f>
        <v>0</v>
      </c>
      <c r="I156" s="29"/>
      <c r="K156" s="29"/>
      <c r="L156" s="28"/>
      <c r="M156" s="29"/>
      <c r="N156" s="30"/>
      <c r="O156" s="32"/>
      <c r="P156" s="72"/>
      <c r="Q156" s="72"/>
    </row>
    <row r="157" spans="1:17" hidden="1" outlineLevel="1">
      <c r="A157" s="69"/>
      <c r="C157" s="71">
        <f>'1_CC_Parameters'!A37</f>
        <v>0</v>
      </c>
      <c r="H157" s="71">
        <f>'1_CC_Parameters'!E37</f>
        <v>0</v>
      </c>
      <c r="I157" s="29"/>
      <c r="K157" s="29"/>
      <c r="L157" s="28"/>
      <c r="M157" s="29"/>
      <c r="N157" s="30"/>
      <c r="O157" s="32"/>
      <c r="P157" s="72"/>
      <c r="Q157" s="72"/>
    </row>
    <row r="158" spans="1:17" hidden="1" outlineLevel="1">
      <c r="A158" s="69"/>
      <c r="C158" s="71">
        <f>'1_CC_Parameters'!A38</f>
        <v>0</v>
      </c>
      <c r="H158" s="71">
        <f>'1_CC_Parameters'!E38</f>
        <v>0</v>
      </c>
      <c r="I158" s="29"/>
      <c r="K158" s="29"/>
      <c r="L158" s="28"/>
      <c r="M158" s="29"/>
      <c r="N158" s="30"/>
      <c r="O158" s="32"/>
      <c r="P158" s="72"/>
      <c r="Q158" s="72"/>
    </row>
    <row r="159" spans="1:17" hidden="1" outlineLevel="1">
      <c r="A159" s="69"/>
      <c r="C159" s="71">
        <f>'1_CC_Parameters'!A39</f>
        <v>0</v>
      </c>
      <c r="H159" s="71">
        <f>'1_CC_Parameters'!E39</f>
        <v>0</v>
      </c>
      <c r="I159" s="29"/>
      <c r="K159" s="29"/>
      <c r="L159" s="28"/>
      <c r="M159" s="29"/>
      <c r="N159" s="30"/>
      <c r="O159" s="32"/>
      <c r="P159" s="72"/>
      <c r="Q159" s="72"/>
    </row>
    <row r="160" spans="1:17" hidden="1" outlineLevel="1">
      <c r="A160" s="69"/>
      <c r="C160" s="71">
        <f>'1_CC_Parameters'!A40</f>
        <v>0</v>
      </c>
      <c r="H160" s="71">
        <f>'1_CC_Parameters'!E40</f>
        <v>0</v>
      </c>
      <c r="I160" s="29"/>
      <c r="K160" s="29"/>
      <c r="L160" s="28"/>
      <c r="M160" s="29"/>
      <c r="N160" s="30"/>
      <c r="O160" s="32"/>
      <c r="P160" s="72"/>
      <c r="Q160" s="72"/>
    </row>
    <row r="161" spans="1:17" hidden="1" outlineLevel="1">
      <c r="A161" s="69"/>
      <c r="C161" s="71">
        <f>'1_CC_Parameters'!A41</f>
        <v>0</v>
      </c>
      <c r="H161" s="71">
        <f>'1_CC_Parameters'!E41</f>
        <v>0</v>
      </c>
      <c r="I161" s="29"/>
      <c r="K161" s="29"/>
      <c r="L161" s="28"/>
      <c r="M161" s="29"/>
      <c r="N161" s="30"/>
      <c r="O161" s="32"/>
      <c r="P161" s="72"/>
      <c r="Q161" s="72"/>
    </row>
    <row r="162" spans="1:17" hidden="1" outlineLevel="1">
      <c r="A162" s="69"/>
      <c r="C162" s="71">
        <f>'1_CC_Parameters'!A42</f>
        <v>0</v>
      </c>
      <c r="H162" s="71">
        <f>'1_CC_Parameters'!E42</f>
        <v>0</v>
      </c>
      <c r="I162" s="29"/>
      <c r="K162" s="29"/>
      <c r="L162" s="28"/>
      <c r="M162" s="29"/>
      <c r="N162" s="30"/>
      <c r="O162" s="32"/>
      <c r="P162" s="72"/>
      <c r="Q162" s="72"/>
    </row>
    <row r="163" spans="1:17" hidden="1" outlineLevel="1">
      <c r="A163" s="69"/>
      <c r="C163" s="71">
        <f>'1_CC_Parameters'!A43</f>
        <v>0</v>
      </c>
      <c r="H163" s="71">
        <f>'1_CC_Parameters'!E43</f>
        <v>0</v>
      </c>
      <c r="I163" s="29"/>
      <c r="K163" s="29"/>
      <c r="L163" s="28"/>
      <c r="M163" s="29"/>
      <c r="N163" s="30"/>
      <c r="O163" s="32"/>
      <c r="P163" s="72"/>
      <c r="Q163" s="72"/>
    </row>
    <row r="164" spans="1:17" hidden="1" outlineLevel="1">
      <c r="A164" s="69"/>
      <c r="C164" s="71">
        <f>'1_CC_Parameters'!A44</f>
        <v>0</v>
      </c>
      <c r="H164" s="71">
        <f>'1_CC_Parameters'!E44</f>
        <v>0</v>
      </c>
      <c r="I164" s="29"/>
      <c r="K164" s="29"/>
      <c r="L164" s="28"/>
      <c r="M164" s="29"/>
      <c r="N164" s="30"/>
      <c r="O164" s="32"/>
      <c r="P164" s="72"/>
      <c r="Q164" s="72"/>
    </row>
    <row r="165" spans="1:17" hidden="1" outlineLevel="1">
      <c r="A165" s="69"/>
      <c r="C165" s="71">
        <f>'1_CC_Parameters'!A45</f>
        <v>0</v>
      </c>
      <c r="H165" s="71">
        <f>'1_CC_Parameters'!E45</f>
        <v>0</v>
      </c>
      <c r="I165" s="29"/>
      <c r="K165" s="29"/>
      <c r="L165" s="28"/>
      <c r="M165" s="29"/>
      <c r="N165" s="30"/>
      <c r="O165" s="32"/>
      <c r="P165" s="72"/>
      <c r="Q165" s="72"/>
    </row>
    <row r="166" spans="1:17" hidden="1" outlineLevel="1">
      <c r="A166" s="69"/>
      <c r="C166" s="71">
        <f>'1_CC_Parameters'!A46</f>
        <v>0</v>
      </c>
      <c r="H166" s="71">
        <f>'1_CC_Parameters'!E46</f>
        <v>0</v>
      </c>
      <c r="I166" s="29"/>
      <c r="K166" s="29"/>
      <c r="L166" s="28"/>
      <c r="M166" s="29"/>
      <c r="N166" s="30"/>
      <c r="O166" s="32"/>
      <c r="P166" s="72"/>
      <c r="Q166" s="72"/>
    </row>
    <row r="167" spans="1:17" hidden="1" outlineLevel="1">
      <c r="A167" s="69"/>
      <c r="C167" s="71">
        <f>'1_CC_Parameters'!A47</f>
        <v>0</v>
      </c>
      <c r="H167" s="71">
        <f>'1_CC_Parameters'!E47</f>
        <v>0</v>
      </c>
      <c r="I167" s="29"/>
      <c r="K167" s="29"/>
      <c r="L167" s="28"/>
      <c r="M167" s="29"/>
      <c r="N167" s="30"/>
      <c r="O167" s="32"/>
      <c r="P167" s="72"/>
      <c r="Q167" s="72"/>
    </row>
    <row r="168" spans="1:17" hidden="1" outlineLevel="1">
      <c r="A168" s="69"/>
      <c r="C168" s="71">
        <f>'1_CC_Parameters'!A48</f>
        <v>0</v>
      </c>
      <c r="H168" s="71">
        <f>'1_CC_Parameters'!E48</f>
        <v>0</v>
      </c>
      <c r="I168" s="29"/>
      <c r="K168" s="29"/>
      <c r="L168" s="28"/>
      <c r="M168" s="29"/>
      <c r="N168" s="30"/>
      <c r="O168" s="32"/>
      <c r="P168" s="72"/>
      <c r="Q168" s="72"/>
    </row>
    <row r="169" spans="1:17" hidden="1" outlineLevel="1">
      <c r="A169" s="69"/>
      <c r="C169" s="71">
        <f>'1_CC_Parameters'!A49</f>
        <v>0</v>
      </c>
      <c r="H169" s="71">
        <f>'1_CC_Parameters'!E49</f>
        <v>0</v>
      </c>
      <c r="I169" s="29"/>
      <c r="K169" s="29"/>
      <c r="L169" s="28"/>
      <c r="M169" s="29"/>
      <c r="N169" s="30"/>
      <c r="O169" s="32"/>
      <c r="P169" s="72"/>
      <c r="Q169" s="72"/>
    </row>
    <row r="170" spans="1:17" hidden="1" outlineLevel="1">
      <c r="A170" s="69"/>
      <c r="C170" s="71">
        <f>'1_CC_Parameters'!A50</f>
        <v>0</v>
      </c>
      <c r="H170" s="71">
        <f>'1_CC_Parameters'!E50</f>
        <v>0</v>
      </c>
      <c r="I170" s="29"/>
      <c r="K170" s="29"/>
      <c r="L170" s="28"/>
      <c r="M170" s="29"/>
      <c r="N170" s="30"/>
      <c r="O170" s="32"/>
      <c r="P170" s="72"/>
      <c r="Q170" s="72"/>
    </row>
    <row r="171" spans="1:17" hidden="1" outlineLevel="1">
      <c r="A171" s="69"/>
      <c r="C171" s="71">
        <f>'1_CC_Parameters'!A51</f>
        <v>0</v>
      </c>
      <c r="H171" s="71">
        <f>'1_CC_Parameters'!E51</f>
        <v>0</v>
      </c>
      <c r="I171" s="29"/>
      <c r="K171" s="29"/>
      <c r="L171" s="28"/>
      <c r="M171" s="29"/>
      <c r="N171" s="30"/>
      <c r="O171" s="32"/>
      <c r="P171" s="72"/>
      <c r="Q171" s="72"/>
    </row>
    <row r="172" spans="1:17" hidden="1" outlineLevel="1">
      <c r="A172" s="69"/>
      <c r="C172" s="71">
        <f>'1_CC_Parameters'!A52</f>
        <v>0</v>
      </c>
      <c r="H172" s="71">
        <f>'1_CC_Parameters'!E52</f>
        <v>0</v>
      </c>
      <c r="I172" s="29"/>
      <c r="K172" s="29"/>
      <c r="L172" s="28"/>
      <c r="M172" s="29"/>
      <c r="N172" s="30"/>
      <c r="O172" s="32"/>
      <c r="P172" s="72"/>
      <c r="Q172" s="72"/>
    </row>
    <row r="173" spans="1:17" hidden="1" outlineLevel="1">
      <c r="A173" s="69"/>
      <c r="C173" s="71">
        <f>'1_CC_Parameters'!A53</f>
        <v>0</v>
      </c>
      <c r="H173" s="71">
        <f>'1_CC_Parameters'!E53</f>
        <v>0</v>
      </c>
      <c r="I173" s="29"/>
      <c r="K173" s="29"/>
      <c r="L173" s="28"/>
      <c r="M173" s="29"/>
      <c r="N173" s="30"/>
      <c r="O173" s="32"/>
      <c r="P173" s="72"/>
      <c r="Q173" s="72"/>
    </row>
    <row r="174" spans="1:17" hidden="1" outlineLevel="1">
      <c r="A174" s="69"/>
      <c r="C174" s="71">
        <f>'1_CC_Parameters'!A54</f>
        <v>0</v>
      </c>
      <c r="H174" s="71">
        <f>'1_CC_Parameters'!E54</f>
        <v>0</v>
      </c>
      <c r="I174" s="29"/>
      <c r="K174" s="29"/>
      <c r="L174" s="28"/>
      <c r="M174" s="29"/>
      <c r="N174" s="30"/>
      <c r="O174" s="32"/>
      <c r="P174" s="72"/>
      <c r="Q174" s="72"/>
    </row>
    <row r="175" spans="1:17" hidden="1" outlineLevel="1">
      <c r="A175" s="69"/>
      <c r="C175" s="71">
        <f>'1_CC_Parameters'!A55</f>
        <v>0</v>
      </c>
      <c r="H175" s="71">
        <f>'1_CC_Parameters'!E55</f>
        <v>0</v>
      </c>
      <c r="I175" s="29"/>
      <c r="K175" s="29"/>
      <c r="L175" s="28"/>
      <c r="M175" s="29"/>
      <c r="N175" s="30"/>
      <c r="O175" s="32"/>
      <c r="P175" s="72"/>
      <c r="Q175" s="72"/>
    </row>
    <row r="176" spans="1:17" hidden="1" outlineLevel="1">
      <c r="A176" s="69"/>
      <c r="C176" s="71">
        <f>'1_CC_Parameters'!A56</f>
        <v>0</v>
      </c>
      <c r="H176" s="71">
        <f>'1_CC_Parameters'!E56</f>
        <v>0</v>
      </c>
      <c r="I176" s="29"/>
      <c r="K176" s="29"/>
      <c r="L176" s="28"/>
      <c r="M176" s="29"/>
      <c r="N176" s="30"/>
      <c r="O176" s="32"/>
      <c r="P176" s="72"/>
      <c r="Q176" s="72"/>
    </row>
    <row r="177" spans="1:17" hidden="1" outlineLevel="1">
      <c r="A177" s="69"/>
      <c r="C177" s="71">
        <f>'1_CC_Parameters'!A57</f>
        <v>0</v>
      </c>
      <c r="H177" s="71">
        <f>'1_CC_Parameters'!E57</f>
        <v>0</v>
      </c>
      <c r="I177" s="29"/>
      <c r="K177" s="29"/>
      <c r="L177" s="28"/>
      <c r="M177" s="29"/>
      <c r="N177" s="30"/>
      <c r="O177" s="32"/>
      <c r="P177" s="72"/>
      <c r="Q177" s="72"/>
    </row>
    <row r="178" spans="1:17" ht="13.5" hidden="1" outlineLevel="1" thickBot="1">
      <c r="A178" s="73"/>
      <c r="B178" s="74"/>
      <c r="C178" s="75">
        <f>'1_CC_Parameters'!A58</f>
        <v>0</v>
      </c>
      <c r="D178" s="76"/>
      <c r="E178" s="76"/>
      <c r="F178" s="76"/>
      <c r="G178" s="77"/>
      <c r="H178" s="75">
        <f>'1_CC_Parameters'!E58</f>
        <v>0</v>
      </c>
      <c r="I178" s="74"/>
      <c r="J178" s="74"/>
      <c r="K178" s="74"/>
      <c r="L178" s="78"/>
      <c r="M178" s="74"/>
      <c r="N178" s="76"/>
      <c r="O178" s="79"/>
      <c r="P178" s="80"/>
      <c r="Q178" s="80"/>
    </row>
    <row r="179" spans="1:17" hidden="1" outlineLevel="1">
      <c r="H179" s="28"/>
      <c r="I179" s="29"/>
      <c r="K179" s="29"/>
      <c r="L179" s="28"/>
      <c r="M179" s="29"/>
      <c r="N179" s="30"/>
      <c r="O179" s="32"/>
      <c r="P179" s="28"/>
      <c r="Q179" s="28"/>
    </row>
    <row r="180" spans="1:17" collapsed="1">
      <c r="H180" s="28"/>
      <c r="I180" s="29"/>
      <c r="K180" s="29"/>
      <c r="L180" s="28"/>
      <c r="M180" s="29"/>
      <c r="N180" s="30"/>
      <c r="O180" s="32"/>
      <c r="P180" s="28"/>
      <c r="Q180" s="28"/>
    </row>
    <row r="181" spans="1:17">
      <c r="H181" s="28"/>
      <c r="I181" s="29"/>
      <c r="K181" s="29"/>
      <c r="L181" s="28"/>
      <c r="M181" s="29"/>
      <c r="N181" s="30"/>
      <c r="O181" s="32"/>
      <c r="P181" s="28"/>
      <c r="Q181" s="28"/>
    </row>
    <row r="182" spans="1:17">
      <c r="H182" s="28"/>
      <c r="I182" s="29"/>
      <c r="K182" s="29"/>
      <c r="L182" s="28"/>
      <c r="M182" s="29"/>
      <c r="N182" s="30"/>
      <c r="O182" s="32"/>
      <c r="P182" s="28"/>
      <c r="Q182" s="28"/>
    </row>
    <row r="183" spans="1:17">
      <c r="H183" s="28"/>
      <c r="I183" s="29"/>
      <c r="K183" s="29"/>
      <c r="L183" s="28"/>
      <c r="M183" s="29"/>
      <c r="N183" s="30"/>
      <c r="O183" s="31"/>
      <c r="P183" s="32"/>
      <c r="Q183" s="28"/>
    </row>
    <row r="184" spans="1:17">
      <c r="H184" s="28"/>
      <c r="I184" s="29"/>
      <c r="K184" s="29"/>
      <c r="L184" s="28"/>
      <c r="M184" s="29"/>
      <c r="N184" s="30"/>
      <c r="O184" s="31"/>
      <c r="P184" s="32"/>
      <c r="Q184" s="28"/>
    </row>
    <row r="185" spans="1:17">
      <c r="K185" s="29"/>
    </row>
    <row r="186" spans="1:17">
      <c r="K186" s="29"/>
    </row>
    <row r="187" spans="1:17">
      <c r="K187" s="29"/>
    </row>
    <row r="188" spans="1:17">
      <c r="K188" s="29"/>
    </row>
    <row r="189" spans="1:17">
      <c r="K189" s="29"/>
    </row>
  </sheetData>
  <sheetProtection algorithmName="SHA-512" hashValue="/R7tVmxHIPL+fT+/LU+o83Ik4pW0K6mpEp6ZF9RcjNCnaPcnGh7XrSgE+LCT7NjcY0jUP2qPfyO2o67Hsxrnrg==" saltValue="c8nERTiwksLVxD/48DGTmQ==" spinCount="100000" sheet="1" objects="1" scenarios="1"/>
  <mergeCells count="41">
    <mergeCell ref="A116:E116"/>
    <mergeCell ref="A120:A124"/>
    <mergeCell ref="P120:P124"/>
    <mergeCell ref="A125:E125"/>
    <mergeCell ref="A98:E98"/>
    <mergeCell ref="A102:A106"/>
    <mergeCell ref="P102:P106"/>
    <mergeCell ref="A107:E107"/>
    <mergeCell ref="A111:A115"/>
    <mergeCell ref="P111:P115"/>
    <mergeCell ref="A80:E80"/>
    <mergeCell ref="A84:A88"/>
    <mergeCell ref="P84:P88"/>
    <mergeCell ref="A89:E89"/>
    <mergeCell ref="A93:A97"/>
    <mergeCell ref="P93:P97"/>
    <mergeCell ref="A62:E62"/>
    <mergeCell ref="A66:A70"/>
    <mergeCell ref="P66:P70"/>
    <mergeCell ref="A71:E71"/>
    <mergeCell ref="A75:A79"/>
    <mergeCell ref="P75:P79"/>
    <mergeCell ref="A57:A61"/>
    <mergeCell ref="P57:P61"/>
    <mergeCell ref="F23:G23"/>
    <mergeCell ref="F24:G24"/>
    <mergeCell ref="F25:G25"/>
    <mergeCell ref="F26:G26"/>
    <mergeCell ref="F27:G27"/>
    <mergeCell ref="A39:A43"/>
    <mergeCell ref="P39:P43"/>
    <mergeCell ref="A44:E44"/>
    <mergeCell ref="A48:A52"/>
    <mergeCell ref="P48:P52"/>
    <mergeCell ref="A53:E53"/>
    <mergeCell ref="F22:G22"/>
    <mergeCell ref="F17:G17"/>
    <mergeCell ref="F18:G18"/>
    <mergeCell ref="F19:G19"/>
    <mergeCell ref="F20:G20"/>
    <mergeCell ref="F21:G21"/>
  </mergeCells>
  <conditionalFormatting sqref="F18:G27">
    <cfRule type="cellIs" dxfId="685" priority="1" operator="equal">
      <formula>"(2) Low-Cost Country"</formula>
    </cfRule>
    <cfRule type="cellIs" dxfId="684" priority="2" stopIfTrue="1" operator="equal">
      <formula>"(1) Best-in-Class"</formula>
    </cfRule>
    <cfRule type="cellIs" dxfId="683" priority="3" stopIfTrue="1" operator="equal">
      <formula>"(3) Strategic Partner"</formula>
    </cfRule>
    <cfRule type="cellIs" dxfId="682" priority="4" stopIfTrue="1" operator="equal">
      <formula>"(4) Best Cost Supply"</formula>
    </cfRule>
  </conditionalFormatting>
  <dataValidations count="5">
    <dataValidation type="list" allowBlank="1" showInputMessage="1" showErrorMessage="1" sqref="H39:H43 H57:H61 H111:H115 H102:H106 H93:H97 H84:H88 H75:H79 H66:H70 H48:H52 H120:H124" xr:uid="{31B543D7-CE87-49BD-9F7D-86FE76F6C7F7}">
      <formula1>$H$129:$H$178</formula1>
    </dataValidation>
    <dataValidation type="list" allowBlank="1" showInputMessage="1" showErrorMessage="1" sqref="C39:C43 C120:C124 C48:C52 C66:C70 C75:C79 C84:C88 C93:C97 C102:C106 C111:C115 C57:C61" xr:uid="{06F853BF-14E3-429E-85BA-DCDC8318B2D9}">
      <formula1>$C$129:$C$178</formula1>
    </dataValidation>
    <dataValidation type="list" allowBlank="1" showInputMessage="1" showErrorMessage="1" sqref="I39:I43 K48:K52 K39:K43 M39:N43 M48:N52 D39:F43 K57:K61 M57:N61 D57:F61 I66:I70 K66:K70 M66:N70 I75:I79 K75:K79 M75:N79 I84:I88 K84:K88 M84:N88 I93:I97 K93:K97 M93:N97 I102:I106 K102:K106 M102:N106 I111:I115 K111:K115 M111:N115 I120:I124 K120:K124 M120:N124 D120:F124 D111:F115 D102:F106 D93:F97 D84:F88 D75:F79 D66:F70 D48:F52 I48:I52 I57:I61" xr:uid="{EC7E115F-DD49-406E-ABD6-E06799A451DA}">
      <formula1>$B$129:$B$133</formula1>
    </dataValidation>
    <dataValidation type="list" allowBlank="1" showInputMessage="1" showErrorMessage="1" sqref="L39:L43 L57:L61 L111:L115 L102:L106 L93:L97 L84:L88 L75:L79 L66:L70 L48:L52 L120:L124" xr:uid="{CB0B401F-F0EB-49BE-9103-B4813C45BFD2}">
      <formula1>$L$129:$L$153</formula1>
    </dataValidation>
    <dataValidation type="list" allowBlank="1" showInputMessage="1" showErrorMessage="1" sqref="J39:J43 J57:J61 J111:J115 J102:J106 J93:J97 J84:J88 J75:J79 J66:J70 J48:J52 J120:J124" xr:uid="{0D297BCF-D15B-4DEA-B56E-C007785A054B}">
      <formula1>$J$129:$J$153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36" fitToHeight="10" orientation="landscape" horizontalDpi="300" verticalDpi="300" r:id="rId1"/>
  <headerFooter alignWithMargins="0">
    <oddFooter>&amp;LPage &amp;P of &amp;N&amp;RPrinted at: &amp;D</oddFooter>
  </headerFooter>
  <rowBreaks count="1" manualBreakCount="1">
    <brk id="9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2169-ED81-4E85-B330-06C5747A889B}">
  <dimension ref="A1:R307"/>
  <sheetViews>
    <sheetView showGridLines="0" zoomScale="80" zoomScaleNormal="80" workbookViewId="0">
      <pane xSplit="4" ySplit="15" topLeftCell="E16" activePane="bottomRight" state="frozen"/>
      <selection pane="topRight"/>
      <selection pane="bottomLeft"/>
      <selection pane="bottomRight"/>
    </sheetView>
  </sheetViews>
  <sheetFormatPr baseColWidth="10" defaultColWidth="11.5" defaultRowHeight="12.75" outlineLevelRow="1" outlineLevelCol="1"/>
  <cols>
    <col min="1" max="1" width="20.5" style="28" customWidth="1"/>
    <col min="2" max="2" width="7" style="29" bestFit="1" customWidth="1"/>
    <col min="3" max="3" width="29.5" style="29" hidden="1" customWidth="1" outlineLevel="1"/>
    <col min="4" max="4" width="64.125" style="28" hidden="1" customWidth="1" outlineLevel="1"/>
    <col min="5" max="5" width="30.75" style="28" customWidth="1" collapsed="1"/>
    <col min="6" max="6" width="16.5" style="30" customWidth="1"/>
    <col min="7" max="7" width="21" style="30" customWidth="1"/>
    <col min="8" max="8" width="13.375" style="30" customWidth="1"/>
    <col min="9" max="9" width="18.375" style="31" customWidth="1"/>
    <col min="10" max="10" width="30.75" style="31" customWidth="1"/>
    <col min="11" max="11" width="13.375" style="28" customWidth="1"/>
    <col min="12" max="12" width="30.75" style="29" customWidth="1"/>
    <col min="13" max="13" width="15.5" style="28" customWidth="1"/>
    <col min="14" max="14" width="30.75" style="29" customWidth="1"/>
    <col min="15" max="15" width="13.375" style="28" customWidth="1"/>
    <col min="16" max="16" width="13.375" style="29" customWidth="1"/>
    <col min="17" max="17" width="18.375" style="30" customWidth="1"/>
    <col min="18" max="18" width="11.875" style="31" customWidth="1"/>
    <col min="19" max="16384" width="11.5" style="28"/>
  </cols>
  <sheetData>
    <row r="1" spans="1:18" ht="32.25">
      <c r="A1" s="22" t="s">
        <v>27</v>
      </c>
      <c r="B1" s="23"/>
      <c r="C1" s="23"/>
      <c r="D1" s="24"/>
      <c r="E1" s="24"/>
      <c r="F1" s="25"/>
      <c r="G1" s="25"/>
      <c r="H1" s="25"/>
      <c r="I1" s="26"/>
      <c r="J1" s="26"/>
      <c r="K1" s="24"/>
      <c r="L1" s="23"/>
      <c r="M1" s="24"/>
      <c r="N1" s="23"/>
      <c r="O1" s="24"/>
      <c r="P1" s="23"/>
      <c r="Q1" s="25"/>
      <c r="R1" s="26"/>
    </row>
    <row r="3" spans="1:18" ht="26.25">
      <c r="A3" s="33" t="s">
        <v>127</v>
      </c>
      <c r="B3" s="34"/>
      <c r="C3" s="34"/>
      <c r="D3" s="35"/>
      <c r="E3" s="35"/>
      <c r="F3" s="36"/>
      <c r="G3" s="37"/>
    </row>
    <row r="5" spans="1:18" ht="18.75">
      <c r="A5" s="38" t="s">
        <v>110</v>
      </c>
    </row>
    <row r="6" spans="1:18">
      <c r="A6" s="28" t="s">
        <v>111</v>
      </c>
      <c r="E6" s="90" t="s">
        <v>144</v>
      </c>
    </row>
    <row r="8" spans="1:18" ht="15.75">
      <c r="A8" s="39" t="s">
        <v>161</v>
      </c>
    </row>
    <row r="9" spans="1:18">
      <c r="A9" s="28" t="s">
        <v>165</v>
      </c>
      <c r="R9" s="32"/>
    </row>
    <row r="10" spans="1:18">
      <c r="R10" s="32"/>
    </row>
    <row r="11" spans="1:18" ht="15.75">
      <c r="A11" s="39" t="s">
        <v>162</v>
      </c>
      <c r="R11" s="32"/>
    </row>
    <row r="12" spans="1:18">
      <c r="A12" s="28" t="s">
        <v>166</v>
      </c>
      <c r="J12" s="28"/>
      <c r="K12" s="29"/>
      <c r="L12" s="28"/>
      <c r="M12" s="29"/>
      <c r="N12" s="28"/>
      <c r="O12" s="29"/>
      <c r="P12" s="30"/>
      <c r="Q12" s="32"/>
      <c r="R12" s="28"/>
    </row>
    <row r="13" spans="1:18" ht="13.5" thickBot="1">
      <c r="J13" s="28"/>
      <c r="K13" s="29"/>
      <c r="L13" s="28"/>
      <c r="M13" s="29"/>
      <c r="N13" s="28"/>
      <c r="O13" s="29"/>
      <c r="P13" s="30"/>
      <c r="Q13" s="32"/>
      <c r="R13" s="28"/>
    </row>
    <row r="14" spans="1:18">
      <c r="A14" s="45"/>
      <c r="B14" s="46"/>
      <c r="C14" s="46"/>
      <c r="D14" s="47"/>
      <c r="E14" s="47"/>
      <c r="F14" s="48" t="s">
        <v>95</v>
      </c>
      <c r="G14" s="48" t="s">
        <v>96</v>
      </c>
      <c r="H14" s="48" t="s">
        <v>97</v>
      </c>
      <c r="I14" s="46"/>
      <c r="J14" s="47"/>
      <c r="K14" s="48" t="s">
        <v>98</v>
      </c>
      <c r="L14" s="47"/>
      <c r="M14" s="48" t="s">
        <v>99</v>
      </c>
      <c r="N14" s="47"/>
      <c r="O14" s="48" t="s">
        <v>100</v>
      </c>
      <c r="P14" s="48" t="s">
        <v>101</v>
      </c>
      <c r="Q14" s="47"/>
      <c r="R14" s="50"/>
    </row>
    <row r="15" spans="1:18" ht="38.25">
      <c r="A15" s="52" t="s">
        <v>112</v>
      </c>
      <c r="B15" s="53" t="s">
        <v>113</v>
      </c>
      <c r="C15" s="91" t="s">
        <v>114</v>
      </c>
      <c r="D15" s="55" t="s">
        <v>115</v>
      </c>
      <c r="E15" s="54" t="s">
        <v>122</v>
      </c>
      <c r="F15" s="53" t="s">
        <v>147</v>
      </c>
      <c r="G15" s="53" t="s">
        <v>148</v>
      </c>
      <c r="H15" s="53" t="s">
        <v>149</v>
      </c>
      <c r="I15" s="112" t="s">
        <v>104</v>
      </c>
      <c r="J15" s="55" t="s">
        <v>121</v>
      </c>
      <c r="K15" s="53" t="s">
        <v>150</v>
      </c>
      <c r="L15" s="55" t="s">
        <v>123</v>
      </c>
      <c r="M15" s="53" t="s">
        <v>150</v>
      </c>
      <c r="N15" s="56" t="s">
        <v>124</v>
      </c>
      <c r="O15" s="53" t="s">
        <v>150</v>
      </c>
      <c r="P15" s="57" t="s">
        <v>151</v>
      </c>
      <c r="Q15" s="112" t="s">
        <v>92</v>
      </c>
      <c r="R15" s="115" t="s">
        <v>105</v>
      </c>
    </row>
    <row r="16" spans="1:18">
      <c r="A16" s="156" t="s">
        <v>142</v>
      </c>
      <c r="B16" s="58">
        <v>1</v>
      </c>
      <c r="C16" s="92" t="str">
        <f>A16&amp;E16</f>
        <v>Source A (1)Milling - Small Dimensions</v>
      </c>
      <c r="D16" s="54" t="str">
        <f>A16&amp;E16&amp;J16&amp;N16</f>
        <v>Source A (1)Milling - Small Dimensions5+X - CNC - Milling - HighEnterprise Integrated</v>
      </c>
      <c r="E16" s="143" t="s">
        <v>77</v>
      </c>
      <c r="F16" s="144">
        <v>5</v>
      </c>
      <c r="G16" s="144">
        <v>4</v>
      </c>
      <c r="H16" s="144">
        <v>5</v>
      </c>
      <c r="I16" s="113">
        <f>IF(F16&gt;0,F16*G16*H16,"")</f>
        <v>100</v>
      </c>
      <c r="J16" s="143" t="s">
        <v>33</v>
      </c>
      <c r="K16" s="144">
        <v>5</v>
      </c>
      <c r="L16" s="143" t="s">
        <v>49</v>
      </c>
      <c r="M16" s="144">
        <v>4</v>
      </c>
      <c r="N16" s="143" t="s">
        <v>139</v>
      </c>
      <c r="O16" s="144">
        <v>5</v>
      </c>
      <c r="P16" s="144">
        <v>5</v>
      </c>
      <c r="Q16" s="113">
        <f t="shared" ref="Q16:Q35" si="0">IF(K16&gt;0,K16*M16*O16*P16,"")</f>
        <v>500</v>
      </c>
      <c r="R16" s="61">
        <f t="shared" ref="R16:R35" si="1">Q16*I16</f>
        <v>50000</v>
      </c>
    </row>
    <row r="17" spans="1:18">
      <c r="A17" s="157"/>
      <c r="B17" s="58">
        <v>2</v>
      </c>
      <c r="C17" s="92" t="str">
        <f>A16&amp;E17</f>
        <v>Source A (1)Turning - Small Dimensions</v>
      </c>
      <c r="D17" s="54" t="str">
        <f>A16&amp;E17&amp;J17&amp;N17</f>
        <v>Source A (1)Turning - Small DimensionsCNC - Turning - HighEnterprise Integrated</v>
      </c>
      <c r="E17" s="143" t="s">
        <v>85</v>
      </c>
      <c r="F17" s="144">
        <v>5</v>
      </c>
      <c r="G17" s="144">
        <v>4</v>
      </c>
      <c r="H17" s="144">
        <v>5</v>
      </c>
      <c r="I17" s="113">
        <f t="shared" ref="I17:I35" si="2">IF(F17&gt;0,F17*G17*H17,"")</f>
        <v>100</v>
      </c>
      <c r="J17" s="143" t="s">
        <v>56</v>
      </c>
      <c r="K17" s="144">
        <v>5</v>
      </c>
      <c r="L17" s="143" t="s">
        <v>49</v>
      </c>
      <c r="M17" s="144">
        <v>4</v>
      </c>
      <c r="N17" s="143" t="s">
        <v>139</v>
      </c>
      <c r="O17" s="144">
        <v>4</v>
      </c>
      <c r="P17" s="144">
        <v>5</v>
      </c>
      <c r="Q17" s="113">
        <f t="shared" si="0"/>
        <v>400</v>
      </c>
      <c r="R17" s="61">
        <f t="shared" si="1"/>
        <v>40000</v>
      </c>
    </row>
    <row r="18" spans="1:18">
      <c r="A18" s="157"/>
      <c r="B18" s="58">
        <v>3</v>
      </c>
      <c r="C18" s="92" t="str">
        <f>A16&amp;E18</f>
        <v>Source A (1)Polishing - Fine</v>
      </c>
      <c r="D18" s="54" t="str">
        <f>A16&amp;E18&amp;J18&amp;N18</f>
        <v>Source A (1)Polishing - FineOtherCAD / CAM</v>
      </c>
      <c r="E18" s="143" t="s">
        <v>81</v>
      </c>
      <c r="F18" s="144">
        <v>4</v>
      </c>
      <c r="G18" s="144">
        <v>4</v>
      </c>
      <c r="H18" s="144">
        <v>4</v>
      </c>
      <c r="I18" s="113">
        <f t="shared" si="2"/>
        <v>64</v>
      </c>
      <c r="J18" s="143" t="s">
        <v>72</v>
      </c>
      <c r="K18" s="144">
        <v>5</v>
      </c>
      <c r="L18" s="143" t="s">
        <v>70</v>
      </c>
      <c r="M18" s="144">
        <v>4</v>
      </c>
      <c r="N18" s="143" t="s">
        <v>138</v>
      </c>
      <c r="O18" s="144">
        <v>3</v>
      </c>
      <c r="P18" s="144">
        <v>4</v>
      </c>
      <c r="Q18" s="113">
        <f t="shared" si="0"/>
        <v>240</v>
      </c>
      <c r="R18" s="61">
        <f t="shared" si="1"/>
        <v>15360</v>
      </c>
    </row>
    <row r="19" spans="1:18">
      <c r="A19" s="157"/>
      <c r="B19" s="58">
        <v>4</v>
      </c>
      <c r="C19" s="92" t="str">
        <f>A16&amp;E19</f>
        <v>Source A (1)Assembly - Complex</v>
      </c>
      <c r="D19" s="54" t="str">
        <f>A16&amp;E19&amp;J19&amp;N19</f>
        <v>Source A (1)Assembly - ComplexWorkplaceProcedure based</v>
      </c>
      <c r="E19" s="143" t="s">
        <v>43</v>
      </c>
      <c r="F19" s="144">
        <v>5</v>
      </c>
      <c r="G19" s="144">
        <v>4</v>
      </c>
      <c r="H19" s="144">
        <v>5</v>
      </c>
      <c r="I19" s="113">
        <f t="shared" si="2"/>
        <v>100</v>
      </c>
      <c r="J19" s="143" t="s">
        <v>69</v>
      </c>
      <c r="K19" s="144">
        <v>5</v>
      </c>
      <c r="L19" s="143" t="s">
        <v>57</v>
      </c>
      <c r="M19" s="144">
        <v>5</v>
      </c>
      <c r="N19" s="143" t="s">
        <v>141</v>
      </c>
      <c r="O19" s="144">
        <v>3</v>
      </c>
      <c r="P19" s="144">
        <v>4</v>
      </c>
      <c r="Q19" s="113">
        <f t="shared" si="0"/>
        <v>300</v>
      </c>
      <c r="R19" s="61">
        <f t="shared" si="1"/>
        <v>30000</v>
      </c>
    </row>
    <row r="20" spans="1:18">
      <c r="A20" s="157"/>
      <c r="B20" s="58">
        <v>5</v>
      </c>
      <c r="C20" s="92" t="str">
        <f>A16&amp;E20</f>
        <v>Source A (1)Milling - Mid Dimensions</v>
      </c>
      <c r="D20" s="54" t="str">
        <f>A16&amp;E20&amp;J20&amp;N20</f>
        <v>Source A (1)Milling - Mid Dimensions5+X - CNC - Milling - HighEnterprise Integrated</v>
      </c>
      <c r="E20" s="143" t="s">
        <v>74</v>
      </c>
      <c r="F20" s="144">
        <v>4</v>
      </c>
      <c r="G20" s="144">
        <v>3</v>
      </c>
      <c r="H20" s="144">
        <v>3</v>
      </c>
      <c r="I20" s="113">
        <f t="shared" si="2"/>
        <v>36</v>
      </c>
      <c r="J20" s="143" t="s">
        <v>33</v>
      </c>
      <c r="K20" s="144">
        <v>5</v>
      </c>
      <c r="L20" s="143" t="s">
        <v>49</v>
      </c>
      <c r="M20" s="144">
        <v>4</v>
      </c>
      <c r="N20" s="143" t="s">
        <v>139</v>
      </c>
      <c r="O20" s="144">
        <v>4</v>
      </c>
      <c r="P20" s="144">
        <v>5</v>
      </c>
      <c r="Q20" s="113">
        <f t="shared" si="0"/>
        <v>400</v>
      </c>
      <c r="R20" s="61">
        <f t="shared" si="1"/>
        <v>14400</v>
      </c>
    </row>
    <row r="21" spans="1:18">
      <c r="A21" s="157"/>
      <c r="B21" s="58">
        <v>6</v>
      </c>
      <c r="C21" s="92" t="str">
        <f>A16&amp;E21</f>
        <v>Source A (1)Turning - Mid Dimensions</v>
      </c>
      <c r="D21" s="54" t="str">
        <f>A16&amp;E21&amp;J21&amp;N21</f>
        <v>Source A (1)Turning - Mid DimensionsCNC - Turning - HighEnterprise Integrated</v>
      </c>
      <c r="E21" s="143" t="s">
        <v>84</v>
      </c>
      <c r="F21" s="144">
        <v>4</v>
      </c>
      <c r="G21" s="144">
        <v>3</v>
      </c>
      <c r="H21" s="144">
        <v>3</v>
      </c>
      <c r="I21" s="113">
        <f t="shared" si="2"/>
        <v>36</v>
      </c>
      <c r="J21" s="143" t="s">
        <v>56</v>
      </c>
      <c r="K21" s="144">
        <v>5</v>
      </c>
      <c r="L21" s="143" t="s">
        <v>49</v>
      </c>
      <c r="M21" s="144">
        <v>4</v>
      </c>
      <c r="N21" s="143" t="s">
        <v>139</v>
      </c>
      <c r="O21" s="144">
        <v>4</v>
      </c>
      <c r="P21" s="144">
        <v>5</v>
      </c>
      <c r="Q21" s="113">
        <f t="shared" si="0"/>
        <v>400</v>
      </c>
      <c r="R21" s="61">
        <f t="shared" si="1"/>
        <v>14400</v>
      </c>
    </row>
    <row r="22" spans="1:18">
      <c r="A22" s="157"/>
      <c r="B22" s="58">
        <v>7</v>
      </c>
      <c r="C22" s="92" t="str">
        <f>A16&amp;E22</f>
        <v>Source A (1)</v>
      </c>
      <c r="D22" s="54" t="str">
        <f>A16&amp;E22&amp;J22&amp;N22</f>
        <v>Source A (1)</v>
      </c>
      <c r="E22" s="143"/>
      <c r="F22" s="144"/>
      <c r="G22" s="144"/>
      <c r="H22" s="144"/>
      <c r="I22" s="113" t="str">
        <f t="shared" si="2"/>
        <v/>
      </c>
      <c r="J22" s="143"/>
      <c r="K22" s="144"/>
      <c r="L22" s="143"/>
      <c r="M22" s="144"/>
      <c r="N22" s="143"/>
      <c r="O22" s="144"/>
      <c r="P22" s="144"/>
      <c r="Q22" s="113" t="str">
        <f t="shared" si="0"/>
        <v/>
      </c>
      <c r="R22" s="61" t="e">
        <f t="shared" si="1"/>
        <v>#VALUE!</v>
      </c>
    </row>
    <row r="23" spans="1:18">
      <c r="A23" s="157"/>
      <c r="B23" s="58">
        <v>8</v>
      </c>
      <c r="C23" s="92" t="str">
        <f>A16&amp;E23</f>
        <v>Source A (1)</v>
      </c>
      <c r="D23" s="54" t="str">
        <f>A16&amp;E23&amp;J23&amp;N23</f>
        <v>Source A (1)</v>
      </c>
      <c r="E23" s="143"/>
      <c r="F23" s="144"/>
      <c r="G23" s="144"/>
      <c r="H23" s="144"/>
      <c r="I23" s="113" t="str">
        <f t="shared" si="2"/>
        <v/>
      </c>
      <c r="J23" s="143"/>
      <c r="K23" s="144"/>
      <c r="L23" s="143"/>
      <c r="M23" s="144"/>
      <c r="N23" s="143"/>
      <c r="O23" s="144"/>
      <c r="P23" s="144"/>
      <c r="Q23" s="113" t="str">
        <f t="shared" si="0"/>
        <v/>
      </c>
      <c r="R23" s="61" t="e">
        <f t="shared" si="1"/>
        <v>#VALUE!</v>
      </c>
    </row>
    <row r="24" spans="1:18">
      <c r="A24" s="157"/>
      <c r="B24" s="58">
        <v>9</v>
      </c>
      <c r="C24" s="92" t="str">
        <f>A16&amp;E24</f>
        <v>Source A (1)</v>
      </c>
      <c r="D24" s="54" t="str">
        <f>A16&amp;E24&amp;J24&amp;N24</f>
        <v>Source A (1)</v>
      </c>
      <c r="E24" s="143"/>
      <c r="F24" s="144"/>
      <c r="G24" s="144"/>
      <c r="H24" s="144"/>
      <c r="I24" s="113" t="str">
        <f t="shared" si="2"/>
        <v/>
      </c>
      <c r="J24" s="143"/>
      <c r="K24" s="144"/>
      <c r="L24" s="143"/>
      <c r="M24" s="144"/>
      <c r="N24" s="143"/>
      <c r="O24" s="144"/>
      <c r="P24" s="144"/>
      <c r="Q24" s="113" t="str">
        <f t="shared" si="0"/>
        <v/>
      </c>
      <c r="R24" s="61" t="e">
        <f t="shared" si="1"/>
        <v>#VALUE!</v>
      </c>
    </row>
    <row r="25" spans="1:18">
      <c r="A25" s="157"/>
      <c r="B25" s="58">
        <v>10</v>
      </c>
      <c r="C25" s="92" t="str">
        <f>A16&amp;E25</f>
        <v>Source A (1)</v>
      </c>
      <c r="D25" s="54" t="str">
        <f>A16&amp;E25&amp;J25&amp;N25</f>
        <v>Source A (1)</v>
      </c>
      <c r="E25" s="143"/>
      <c r="F25" s="144"/>
      <c r="G25" s="144"/>
      <c r="H25" s="144"/>
      <c r="I25" s="113" t="str">
        <f t="shared" si="2"/>
        <v/>
      </c>
      <c r="J25" s="143"/>
      <c r="K25" s="144"/>
      <c r="L25" s="143"/>
      <c r="M25" s="144"/>
      <c r="N25" s="143"/>
      <c r="O25" s="144"/>
      <c r="P25" s="144"/>
      <c r="Q25" s="113" t="str">
        <f t="shared" si="0"/>
        <v/>
      </c>
      <c r="R25" s="61" t="e">
        <f t="shared" si="1"/>
        <v>#VALUE!</v>
      </c>
    </row>
    <row r="26" spans="1:18">
      <c r="A26" s="157"/>
      <c r="B26" s="58">
        <v>11</v>
      </c>
      <c r="C26" s="92" t="str">
        <f>A16&amp;E26</f>
        <v>Source A (1)</v>
      </c>
      <c r="D26" s="54" t="str">
        <f>A16&amp;E26&amp;J26&amp;N26</f>
        <v>Source A (1)</v>
      </c>
      <c r="E26" s="143"/>
      <c r="F26" s="144"/>
      <c r="G26" s="144"/>
      <c r="H26" s="144"/>
      <c r="I26" s="113" t="str">
        <f t="shared" si="2"/>
        <v/>
      </c>
      <c r="J26" s="143"/>
      <c r="K26" s="144"/>
      <c r="L26" s="143"/>
      <c r="M26" s="144"/>
      <c r="N26" s="143"/>
      <c r="O26" s="144"/>
      <c r="P26" s="144"/>
      <c r="Q26" s="113" t="str">
        <f t="shared" si="0"/>
        <v/>
      </c>
      <c r="R26" s="61" t="e">
        <f t="shared" si="1"/>
        <v>#VALUE!</v>
      </c>
    </row>
    <row r="27" spans="1:18">
      <c r="A27" s="157"/>
      <c r="B27" s="58">
        <v>12</v>
      </c>
      <c r="C27" s="92" t="str">
        <f>A16&amp;E27</f>
        <v>Source A (1)</v>
      </c>
      <c r="D27" s="54" t="str">
        <f>A16&amp;E27&amp;J27&amp;N27</f>
        <v>Source A (1)</v>
      </c>
      <c r="E27" s="143"/>
      <c r="F27" s="144"/>
      <c r="G27" s="144"/>
      <c r="H27" s="144"/>
      <c r="I27" s="113" t="str">
        <f t="shared" si="2"/>
        <v/>
      </c>
      <c r="J27" s="143"/>
      <c r="K27" s="144"/>
      <c r="L27" s="143"/>
      <c r="M27" s="144"/>
      <c r="N27" s="143"/>
      <c r="O27" s="144"/>
      <c r="P27" s="144"/>
      <c r="Q27" s="113" t="str">
        <f t="shared" si="0"/>
        <v/>
      </c>
      <c r="R27" s="61" t="e">
        <f t="shared" si="1"/>
        <v>#VALUE!</v>
      </c>
    </row>
    <row r="28" spans="1:18">
      <c r="A28" s="157"/>
      <c r="B28" s="58">
        <v>13</v>
      </c>
      <c r="C28" s="92" t="str">
        <f>A16&amp;E28</f>
        <v>Source A (1)</v>
      </c>
      <c r="D28" s="54" t="str">
        <f>A16&amp;E28&amp;J28&amp;N28</f>
        <v>Source A (1)</v>
      </c>
      <c r="E28" s="143"/>
      <c r="F28" s="144"/>
      <c r="G28" s="144"/>
      <c r="H28" s="144"/>
      <c r="I28" s="113" t="str">
        <f t="shared" si="2"/>
        <v/>
      </c>
      <c r="J28" s="143"/>
      <c r="K28" s="144"/>
      <c r="L28" s="143"/>
      <c r="M28" s="144"/>
      <c r="N28" s="143"/>
      <c r="O28" s="144"/>
      <c r="P28" s="144"/>
      <c r="Q28" s="113" t="str">
        <f t="shared" si="0"/>
        <v/>
      </c>
      <c r="R28" s="61" t="e">
        <f t="shared" si="1"/>
        <v>#VALUE!</v>
      </c>
    </row>
    <row r="29" spans="1:18">
      <c r="A29" s="157"/>
      <c r="B29" s="58">
        <v>14</v>
      </c>
      <c r="C29" s="92" t="str">
        <f>A16&amp;E29</f>
        <v>Source A (1)</v>
      </c>
      <c r="D29" s="54" t="str">
        <f>A16&amp;E29&amp;J29&amp;N29</f>
        <v>Source A (1)</v>
      </c>
      <c r="E29" s="143"/>
      <c r="F29" s="144"/>
      <c r="G29" s="144"/>
      <c r="H29" s="144"/>
      <c r="I29" s="113" t="str">
        <f t="shared" si="2"/>
        <v/>
      </c>
      <c r="J29" s="143"/>
      <c r="K29" s="144"/>
      <c r="L29" s="143"/>
      <c r="M29" s="144"/>
      <c r="N29" s="143"/>
      <c r="O29" s="144"/>
      <c r="P29" s="144"/>
      <c r="Q29" s="113" t="str">
        <f t="shared" si="0"/>
        <v/>
      </c>
      <c r="R29" s="61" t="e">
        <f t="shared" si="1"/>
        <v>#VALUE!</v>
      </c>
    </row>
    <row r="30" spans="1:18">
      <c r="A30" s="157"/>
      <c r="B30" s="58">
        <v>15</v>
      </c>
      <c r="C30" s="92" t="str">
        <f>A16&amp;E30</f>
        <v>Source A (1)</v>
      </c>
      <c r="D30" s="54" t="str">
        <f>A16&amp;E30&amp;J30&amp;N30</f>
        <v>Source A (1)</v>
      </c>
      <c r="E30" s="143"/>
      <c r="F30" s="144"/>
      <c r="G30" s="144"/>
      <c r="H30" s="144"/>
      <c r="I30" s="113" t="str">
        <f t="shared" si="2"/>
        <v/>
      </c>
      <c r="J30" s="143"/>
      <c r="K30" s="144"/>
      <c r="L30" s="143"/>
      <c r="M30" s="144"/>
      <c r="N30" s="143"/>
      <c r="O30" s="144"/>
      <c r="P30" s="144"/>
      <c r="Q30" s="113" t="str">
        <f t="shared" si="0"/>
        <v/>
      </c>
      <c r="R30" s="61" t="e">
        <f t="shared" si="1"/>
        <v>#VALUE!</v>
      </c>
    </row>
    <row r="31" spans="1:18">
      <c r="A31" s="157"/>
      <c r="B31" s="58">
        <v>16</v>
      </c>
      <c r="C31" s="92" t="str">
        <f>A16&amp;E31</f>
        <v>Source A (1)</v>
      </c>
      <c r="D31" s="54" t="str">
        <f>A16&amp;E31&amp;J31&amp;N31</f>
        <v>Source A (1)</v>
      </c>
      <c r="E31" s="143"/>
      <c r="F31" s="144"/>
      <c r="G31" s="144"/>
      <c r="H31" s="144"/>
      <c r="I31" s="113" t="str">
        <f t="shared" si="2"/>
        <v/>
      </c>
      <c r="J31" s="143"/>
      <c r="K31" s="144"/>
      <c r="L31" s="143"/>
      <c r="M31" s="144"/>
      <c r="N31" s="143"/>
      <c r="O31" s="144"/>
      <c r="P31" s="144"/>
      <c r="Q31" s="113" t="str">
        <f t="shared" si="0"/>
        <v/>
      </c>
      <c r="R31" s="61" t="e">
        <f t="shared" si="1"/>
        <v>#VALUE!</v>
      </c>
    </row>
    <row r="32" spans="1:18">
      <c r="A32" s="157"/>
      <c r="B32" s="58">
        <v>17</v>
      </c>
      <c r="C32" s="92" t="str">
        <f>A16&amp;E32</f>
        <v>Source A (1)</v>
      </c>
      <c r="D32" s="54" t="str">
        <f>A16&amp;E32&amp;J32&amp;N32</f>
        <v>Source A (1)</v>
      </c>
      <c r="E32" s="143"/>
      <c r="F32" s="144"/>
      <c r="G32" s="144"/>
      <c r="H32" s="144"/>
      <c r="I32" s="113" t="str">
        <f t="shared" si="2"/>
        <v/>
      </c>
      <c r="J32" s="143"/>
      <c r="K32" s="144"/>
      <c r="L32" s="143"/>
      <c r="M32" s="144"/>
      <c r="N32" s="143"/>
      <c r="O32" s="144"/>
      <c r="P32" s="144"/>
      <c r="Q32" s="113" t="str">
        <f t="shared" si="0"/>
        <v/>
      </c>
      <c r="R32" s="61" t="e">
        <f t="shared" si="1"/>
        <v>#VALUE!</v>
      </c>
    </row>
    <row r="33" spans="1:18">
      <c r="A33" s="157"/>
      <c r="B33" s="58">
        <v>18</v>
      </c>
      <c r="C33" s="92" t="str">
        <f>A16&amp;E33</f>
        <v>Source A (1)</v>
      </c>
      <c r="D33" s="54" t="str">
        <f>A16&amp;E33&amp;J33&amp;N33</f>
        <v>Source A (1)</v>
      </c>
      <c r="E33" s="143"/>
      <c r="F33" s="144"/>
      <c r="G33" s="144"/>
      <c r="H33" s="144"/>
      <c r="I33" s="113" t="str">
        <f t="shared" si="2"/>
        <v/>
      </c>
      <c r="J33" s="143"/>
      <c r="K33" s="144"/>
      <c r="L33" s="143"/>
      <c r="M33" s="144"/>
      <c r="N33" s="143"/>
      <c r="O33" s="144"/>
      <c r="P33" s="144"/>
      <c r="Q33" s="113" t="str">
        <f t="shared" si="0"/>
        <v/>
      </c>
      <c r="R33" s="61" t="e">
        <f t="shared" si="1"/>
        <v>#VALUE!</v>
      </c>
    </row>
    <row r="34" spans="1:18">
      <c r="A34" s="157"/>
      <c r="B34" s="58">
        <v>19</v>
      </c>
      <c r="C34" s="92" t="str">
        <f>A16&amp;E34</f>
        <v>Source A (1)</v>
      </c>
      <c r="D34" s="54" t="str">
        <f>A16&amp;E34&amp;J34&amp;N34</f>
        <v>Source A (1)</v>
      </c>
      <c r="E34" s="143"/>
      <c r="F34" s="144"/>
      <c r="G34" s="144"/>
      <c r="H34" s="144"/>
      <c r="I34" s="113" t="str">
        <f t="shared" si="2"/>
        <v/>
      </c>
      <c r="J34" s="143"/>
      <c r="K34" s="144"/>
      <c r="L34" s="143"/>
      <c r="M34" s="144"/>
      <c r="N34" s="143"/>
      <c r="O34" s="144"/>
      <c r="P34" s="144"/>
      <c r="Q34" s="113" t="str">
        <f t="shared" si="0"/>
        <v/>
      </c>
      <c r="R34" s="61" t="e">
        <f t="shared" si="1"/>
        <v>#VALUE!</v>
      </c>
    </row>
    <row r="35" spans="1:18" ht="13.5" thickBot="1">
      <c r="A35" s="158"/>
      <c r="B35" s="93">
        <v>20</v>
      </c>
      <c r="C35" s="94" t="str">
        <f>A16&amp;E35</f>
        <v>Source A (1)</v>
      </c>
      <c r="D35" s="95" t="str">
        <f>A16&amp;E35&amp;J35&amp;N35</f>
        <v>Source A (1)</v>
      </c>
      <c r="E35" s="145"/>
      <c r="F35" s="146"/>
      <c r="G35" s="146"/>
      <c r="H35" s="146"/>
      <c r="I35" s="114" t="str">
        <f t="shared" si="2"/>
        <v/>
      </c>
      <c r="J35" s="145"/>
      <c r="K35" s="146"/>
      <c r="L35" s="145"/>
      <c r="M35" s="146"/>
      <c r="N35" s="145"/>
      <c r="O35" s="146"/>
      <c r="P35" s="146"/>
      <c r="Q35" s="114" t="str">
        <f t="shared" si="0"/>
        <v/>
      </c>
      <c r="R35" s="96" t="e">
        <f t="shared" si="1"/>
        <v>#VALUE!</v>
      </c>
    </row>
    <row r="36" spans="1:18" ht="13.5" thickBot="1">
      <c r="A36" s="51"/>
      <c r="B36" s="30"/>
      <c r="C36" s="30"/>
      <c r="D36" s="51"/>
      <c r="E36" s="51"/>
      <c r="I36" s="30"/>
      <c r="J36" s="51"/>
      <c r="K36" s="30"/>
      <c r="L36" s="51"/>
      <c r="M36" s="30"/>
      <c r="N36" s="51"/>
      <c r="O36" s="30"/>
      <c r="P36" s="30"/>
      <c r="Q36" s="51"/>
      <c r="R36" s="51"/>
    </row>
    <row r="37" spans="1:18">
      <c r="A37" s="45"/>
      <c r="B37" s="46"/>
      <c r="C37" s="46"/>
      <c r="D37" s="47"/>
      <c r="E37" s="47"/>
      <c r="F37" s="48" t="s">
        <v>95</v>
      </c>
      <c r="G37" s="48" t="s">
        <v>96</v>
      </c>
      <c r="H37" s="48" t="s">
        <v>97</v>
      </c>
      <c r="I37" s="46"/>
      <c r="J37" s="47"/>
      <c r="K37" s="48" t="s">
        <v>98</v>
      </c>
      <c r="L37" s="47"/>
      <c r="M37" s="48" t="s">
        <v>99</v>
      </c>
      <c r="N37" s="47"/>
      <c r="O37" s="48" t="s">
        <v>100</v>
      </c>
      <c r="P37" s="48" t="s">
        <v>101</v>
      </c>
      <c r="Q37" s="47"/>
      <c r="R37" s="50"/>
    </row>
    <row r="38" spans="1:18" ht="38.25">
      <c r="A38" s="52" t="s">
        <v>112</v>
      </c>
      <c r="B38" s="53" t="s">
        <v>113</v>
      </c>
      <c r="C38" s="91" t="s">
        <v>114</v>
      </c>
      <c r="D38" s="55" t="s">
        <v>115</v>
      </c>
      <c r="E38" s="54" t="s">
        <v>122</v>
      </c>
      <c r="F38" s="53" t="s">
        <v>147</v>
      </c>
      <c r="G38" s="53" t="s">
        <v>148</v>
      </c>
      <c r="H38" s="53" t="s">
        <v>149</v>
      </c>
      <c r="I38" s="112" t="s">
        <v>104</v>
      </c>
      <c r="J38" s="55" t="s">
        <v>121</v>
      </c>
      <c r="K38" s="53" t="s">
        <v>150</v>
      </c>
      <c r="L38" s="55" t="s">
        <v>123</v>
      </c>
      <c r="M38" s="53" t="s">
        <v>150</v>
      </c>
      <c r="N38" s="56" t="s">
        <v>124</v>
      </c>
      <c r="O38" s="53" t="s">
        <v>150</v>
      </c>
      <c r="P38" s="57" t="s">
        <v>151</v>
      </c>
      <c r="Q38" s="112" t="s">
        <v>92</v>
      </c>
      <c r="R38" s="115" t="s">
        <v>105</v>
      </c>
    </row>
    <row r="39" spans="1:18" ht="13.9" customHeight="1">
      <c r="A39" s="156" t="s">
        <v>146</v>
      </c>
      <c r="B39" s="58">
        <v>1</v>
      </c>
      <c r="C39" s="92" t="str">
        <f>A39&amp;E39</f>
        <v>Source B (2)Milling - Small Dimensions</v>
      </c>
      <c r="D39" s="54" t="str">
        <f>A39&amp;E39&amp;J39&amp;N39</f>
        <v>Source B (2)Milling - Small Dimensions5+X - CNC - Milling - HighCAD / CAM</v>
      </c>
      <c r="E39" s="143" t="s">
        <v>77</v>
      </c>
      <c r="F39" s="144">
        <v>4</v>
      </c>
      <c r="G39" s="144">
        <v>4</v>
      </c>
      <c r="H39" s="144">
        <v>5</v>
      </c>
      <c r="I39" s="113">
        <f>IF(F39&gt;0,F39*G39*H39,"")</f>
        <v>80</v>
      </c>
      <c r="J39" s="143" t="s">
        <v>33</v>
      </c>
      <c r="K39" s="144">
        <v>5</v>
      </c>
      <c r="L39" s="143" t="s">
        <v>49</v>
      </c>
      <c r="M39" s="144">
        <v>4</v>
      </c>
      <c r="N39" s="143" t="s">
        <v>138</v>
      </c>
      <c r="O39" s="144">
        <v>4</v>
      </c>
      <c r="P39" s="144">
        <v>5</v>
      </c>
      <c r="Q39" s="113">
        <f t="shared" ref="Q39:Q58" si="3">IF(K39&gt;0,K39*M39*O39*P39,"")</f>
        <v>400</v>
      </c>
      <c r="R39" s="61">
        <f t="shared" ref="R39:R58" si="4">Q39*I39</f>
        <v>32000</v>
      </c>
    </row>
    <row r="40" spans="1:18">
      <c r="A40" s="157"/>
      <c r="B40" s="58">
        <v>2</v>
      </c>
      <c r="C40" s="92" t="str">
        <f>A39&amp;E40</f>
        <v>Source B (2)Turning - Small Dimensions</v>
      </c>
      <c r="D40" s="54" t="str">
        <f>A39&amp;E40&amp;J40&amp;N40</f>
        <v>Source B (2)Turning - Small DimensionsCNC - Turning - HighCAD / CAM</v>
      </c>
      <c r="E40" s="143" t="s">
        <v>85</v>
      </c>
      <c r="F40" s="144">
        <v>4</v>
      </c>
      <c r="G40" s="144">
        <v>4</v>
      </c>
      <c r="H40" s="144">
        <v>5</v>
      </c>
      <c r="I40" s="113">
        <f t="shared" ref="I40:I58" si="5">IF(F40&gt;0,F40*G40*H40,"")</f>
        <v>80</v>
      </c>
      <c r="J40" s="143" t="s">
        <v>56</v>
      </c>
      <c r="K40" s="144">
        <v>5</v>
      </c>
      <c r="L40" s="143" t="s">
        <v>49</v>
      </c>
      <c r="M40" s="144">
        <v>4</v>
      </c>
      <c r="N40" s="143" t="s">
        <v>138</v>
      </c>
      <c r="O40" s="144">
        <v>4</v>
      </c>
      <c r="P40" s="144">
        <v>5</v>
      </c>
      <c r="Q40" s="113">
        <f t="shared" si="3"/>
        <v>400</v>
      </c>
      <c r="R40" s="61">
        <f t="shared" si="4"/>
        <v>32000</v>
      </c>
    </row>
    <row r="41" spans="1:18">
      <c r="A41" s="157"/>
      <c r="B41" s="58">
        <v>3</v>
      </c>
      <c r="C41" s="92" t="str">
        <f>A39&amp;E41</f>
        <v>Source B (2)Assembly - Complex</v>
      </c>
      <c r="D41" s="54" t="str">
        <f>A39&amp;E41&amp;J41&amp;N41</f>
        <v>Source B (2)Assembly - ComplexWorkplaceCAD / CAM</v>
      </c>
      <c r="E41" s="143" t="s">
        <v>43</v>
      </c>
      <c r="F41" s="144">
        <v>5</v>
      </c>
      <c r="G41" s="144">
        <v>4</v>
      </c>
      <c r="H41" s="144">
        <v>5</v>
      </c>
      <c r="I41" s="113">
        <f t="shared" si="5"/>
        <v>100</v>
      </c>
      <c r="J41" s="143" t="s">
        <v>69</v>
      </c>
      <c r="K41" s="144">
        <v>5</v>
      </c>
      <c r="L41" s="143" t="s">
        <v>57</v>
      </c>
      <c r="M41" s="144">
        <v>5</v>
      </c>
      <c r="N41" s="143" t="s">
        <v>138</v>
      </c>
      <c r="O41" s="144">
        <v>3</v>
      </c>
      <c r="P41" s="144">
        <v>4</v>
      </c>
      <c r="Q41" s="113">
        <f t="shared" si="3"/>
        <v>300</v>
      </c>
      <c r="R41" s="61">
        <f t="shared" si="4"/>
        <v>30000</v>
      </c>
    </row>
    <row r="42" spans="1:18">
      <c r="A42" s="157"/>
      <c r="B42" s="58">
        <v>4</v>
      </c>
      <c r="C42" s="92" t="str">
        <f>A39&amp;E42</f>
        <v>Source B (2)Milling - Mid Dimensions</v>
      </c>
      <c r="D42" s="54" t="str">
        <f>A39&amp;E42&amp;J42&amp;N42</f>
        <v>Source B (2)Milling - Mid Dimensions5+X - CNC - Milling - HighCAD / CAM</v>
      </c>
      <c r="E42" s="143" t="s">
        <v>74</v>
      </c>
      <c r="F42" s="144">
        <v>4</v>
      </c>
      <c r="G42" s="144">
        <v>3</v>
      </c>
      <c r="H42" s="144">
        <v>3</v>
      </c>
      <c r="I42" s="113">
        <f t="shared" si="5"/>
        <v>36</v>
      </c>
      <c r="J42" s="143" t="s">
        <v>33</v>
      </c>
      <c r="K42" s="144">
        <v>5</v>
      </c>
      <c r="L42" s="143" t="s">
        <v>49</v>
      </c>
      <c r="M42" s="144">
        <v>4</v>
      </c>
      <c r="N42" s="143" t="s">
        <v>138</v>
      </c>
      <c r="O42" s="144">
        <v>4</v>
      </c>
      <c r="P42" s="144">
        <v>5</v>
      </c>
      <c r="Q42" s="113">
        <f t="shared" si="3"/>
        <v>400</v>
      </c>
      <c r="R42" s="61">
        <f t="shared" si="4"/>
        <v>14400</v>
      </c>
    </row>
    <row r="43" spans="1:18">
      <c r="A43" s="157"/>
      <c r="B43" s="58">
        <v>5</v>
      </c>
      <c r="C43" s="92" t="str">
        <f>A39&amp;E43</f>
        <v>Source B (2)Turning - Mid Dimensions</v>
      </c>
      <c r="D43" s="54" t="str">
        <f>A39&amp;E43&amp;J43&amp;N43</f>
        <v>Source B (2)Turning - Mid DimensionsCNC - Turning - HighCAD / CAM</v>
      </c>
      <c r="E43" s="143" t="s">
        <v>84</v>
      </c>
      <c r="F43" s="144">
        <v>4</v>
      </c>
      <c r="G43" s="144">
        <v>3</v>
      </c>
      <c r="H43" s="144">
        <v>3</v>
      </c>
      <c r="I43" s="113">
        <f t="shared" si="5"/>
        <v>36</v>
      </c>
      <c r="J43" s="143" t="s">
        <v>56</v>
      </c>
      <c r="K43" s="144">
        <v>5</v>
      </c>
      <c r="L43" s="143" t="s">
        <v>49</v>
      </c>
      <c r="M43" s="144">
        <v>4</v>
      </c>
      <c r="N43" s="143" t="s">
        <v>138</v>
      </c>
      <c r="O43" s="144">
        <v>4</v>
      </c>
      <c r="P43" s="144">
        <v>5</v>
      </c>
      <c r="Q43" s="113">
        <f t="shared" si="3"/>
        <v>400</v>
      </c>
      <c r="R43" s="61">
        <f t="shared" si="4"/>
        <v>14400</v>
      </c>
    </row>
    <row r="44" spans="1:18">
      <c r="A44" s="157"/>
      <c r="B44" s="58">
        <v>6</v>
      </c>
      <c r="C44" s="92" t="str">
        <f>A39&amp;E44</f>
        <v>Source B (2)</v>
      </c>
      <c r="D44" s="54" t="str">
        <f>A39&amp;E44&amp;J44&amp;N44</f>
        <v>Source B (2)</v>
      </c>
      <c r="E44" s="143"/>
      <c r="F44" s="144"/>
      <c r="G44" s="144"/>
      <c r="H44" s="144"/>
      <c r="I44" s="113" t="str">
        <f t="shared" si="5"/>
        <v/>
      </c>
      <c r="J44" s="143"/>
      <c r="K44" s="144"/>
      <c r="L44" s="143"/>
      <c r="M44" s="144"/>
      <c r="N44" s="143"/>
      <c r="O44" s="144"/>
      <c r="P44" s="144"/>
      <c r="Q44" s="113" t="str">
        <f t="shared" si="3"/>
        <v/>
      </c>
      <c r="R44" s="61" t="e">
        <f t="shared" si="4"/>
        <v>#VALUE!</v>
      </c>
    </row>
    <row r="45" spans="1:18">
      <c r="A45" s="157"/>
      <c r="B45" s="58">
        <v>7</v>
      </c>
      <c r="C45" s="92" t="str">
        <f>A39&amp;E45</f>
        <v>Source B (2)</v>
      </c>
      <c r="D45" s="54" t="str">
        <f>A39&amp;E45&amp;J45&amp;N45</f>
        <v>Source B (2)</v>
      </c>
      <c r="E45" s="143"/>
      <c r="F45" s="144"/>
      <c r="G45" s="144"/>
      <c r="H45" s="144"/>
      <c r="I45" s="113" t="str">
        <f t="shared" si="5"/>
        <v/>
      </c>
      <c r="J45" s="143"/>
      <c r="K45" s="144"/>
      <c r="L45" s="143"/>
      <c r="M45" s="144"/>
      <c r="N45" s="143"/>
      <c r="O45" s="144"/>
      <c r="P45" s="144"/>
      <c r="Q45" s="113" t="str">
        <f t="shared" si="3"/>
        <v/>
      </c>
      <c r="R45" s="61" t="e">
        <f t="shared" si="4"/>
        <v>#VALUE!</v>
      </c>
    </row>
    <row r="46" spans="1:18">
      <c r="A46" s="157"/>
      <c r="B46" s="58">
        <v>8</v>
      </c>
      <c r="C46" s="92" t="str">
        <f>A39&amp;E46</f>
        <v>Source B (2)</v>
      </c>
      <c r="D46" s="54" t="str">
        <f>A39&amp;E46&amp;J46&amp;N46</f>
        <v>Source B (2)</v>
      </c>
      <c r="E46" s="143"/>
      <c r="F46" s="144"/>
      <c r="G46" s="144"/>
      <c r="H46" s="144"/>
      <c r="I46" s="113" t="str">
        <f t="shared" si="5"/>
        <v/>
      </c>
      <c r="J46" s="143"/>
      <c r="K46" s="144"/>
      <c r="L46" s="143"/>
      <c r="M46" s="144"/>
      <c r="N46" s="143"/>
      <c r="O46" s="144"/>
      <c r="P46" s="144"/>
      <c r="Q46" s="113" t="str">
        <f t="shared" si="3"/>
        <v/>
      </c>
      <c r="R46" s="61" t="e">
        <f t="shared" si="4"/>
        <v>#VALUE!</v>
      </c>
    </row>
    <row r="47" spans="1:18">
      <c r="A47" s="157"/>
      <c r="B47" s="58">
        <v>9</v>
      </c>
      <c r="C47" s="92" t="str">
        <f>A39&amp;E47</f>
        <v>Source B (2)</v>
      </c>
      <c r="D47" s="54" t="str">
        <f>A39&amp;E47&amp;J47&amp;N47</f>
        <v>Source B (2)</v>
      </c>
      <c r="E47" s="143"/>
      <c r="F47" s="144"/>
      <c r="G47" s="144"/>
      <c r="H47" s="144"/>
      <c r="I47" s="113" t="str">
        <f t="shared" si="5"/>
        <v/>
      </c>
      <c r="J47" s="143"/>
      <c r="K47" s="144"/>
      <c r="L47" s="143"/>
      <c r="M47" s="144"/>
      <c r="N47" s="143"/>
      <c r="O47" s="144"/>
      <c r="P47" s="144"/>
      <c r="Q47" s="113" t="str">
        <f t="shared" si="3"/>
        <v/>
      </c>
      <c r="R47" s="61" t="e">
        <f t="shared" si="4"/>
        <v>#VALUE!</v>
      </c>
    </row>
    <row r="48" spans="1:18">
      <c r="A48" s="157"/>
      <c r="B48" s="58">
        <v>10</v>
      </c>
      <c r="C48" s="92" t="str">
        <f>A39&amp;E48</f>
        <v>Source B (2)</v>
      </c>
      <c r="D48" s="54" t="str">
        <f>A39&amp;E48&amp;J48&amp;N48</f>
        <v>Source B (2)</v>
      </c>
      <c r="E48" s="143"/>
      <c r="F48" s="144"/>
      <c r="G48" s="144"/>
      <c r="H48" s="144"/>
      <c r="I48" s="113" t="str">
        <f t="shared" si="5"/>
        <v/>
      </c>
      <c r="J48" s="143"/>
      <c r="K48" s="144"/>
      <c r="L48" s="143"/>
      <c r="M48" s="144"/>
      <c r="N48" s="143"/>
      <c r="O48" s="144"/>
      <c r="P48" s="144"/>
      <c r="Q48" s="113" t="str">
        <f t="shared" si="3"/>
        <v/>
      </c>
      <c r="R48" s="61" t="e">
        <f t="shared" si="4"/>
        <v>#VALUE!</v>
      </c>
    </row>
    <row r="49" spans="1:18">
      <c r="A49" s="157"/>
      <c r="B49" s="58">
        <v>11</v>
      </c>
      <c r="C49" s="92" t="str">
        <f>A39&amp;E49</f>
        <v>Source B (2)</v>
      </c>
      <c r="D49" s="54" t="str">
        <f>A39&amp;E49&amp;J49&amp;N49</f>
        <v>Source B (2)</v>
      </c>
      <c r="E49" s="143"/>
      <c r="F49" s="144"/>
      <c r="G49" s="144"/>
      <c r="H49" s="144"/>
      <c r="I49" s="113" t="str">
        <f t="shared" si="5"/>
        <v/>
      </c>
      <c r="J49" s="143"/>
      <c r="K49" s="144"/>
      <c r="L49" s="143"/>
      <c r="M49" s="144"/>
      <c r="N49" s="143"/>
      <c r="O49" s="144"/>
      <c r="P49" s="144"/>
      <c r="Q49" s="113" t="str">
        <f t="shared" si="3"/>
        <v/>
      </c>
      <c r="R49" s="61" t="e">
        <f t="shared" si="4"/>
        <v>#VALUE!</v>
      </c>
    </row>
    <row r="50" spans="1:18">
      <c r="A50" s="157"/>
      <c r="B50" s="58">
        <v>12</v>
      </c>
      <c r="C50" s="92" t="str">
        <f>A39&amp;E50</f>
        <v>Source B (2)</v>
      </c>
      <c r="D50" s="54" t="str">
        <f>A39&amp;E50&amp;J50&amp;N50</f>
        <v>Source B (2)</v>
      </c>
      <c r="E50" s="143"/>
      <c r="F50" s="144"/>
      <c r="G50" s="144"/>
      <c r="H50" s="144"/>
      <c r="I50" s="113" t="str">
        <f t="shared" si="5"/>
        <v/>
      </c>
      <c r="J50" s="143"/>
      <c r="K50" s="144"/>
      <c r="L50" s="143"/>
      <c r="M50" s="144"/>
      <c r="N50" s="143"/>
      <c r="O50" s="144"/>
      <c r="P50" s="144"/>
      <c r="Q50" s="113" t="str">
        <f t="shared" si="3"/>
        <v/>
      </c>
      <c r="R50" s="61" t="e">
        <f t="shared" si="4"/>
        <v>#VALUE!</v>
      </c>
    </row>
    <row r="51" spans="1:18">
      <c r="A51" s="157"/>
      <c r="B51" s="58">
        <v>13</v>
      </c>
      <c r="C51" s="92" t="str">
        <f>A39&amp;E51</f>
        <v>Source B (2)</v>
      </c>
      <c r="D51" s="54" t="str">
        <f>A39&amp;E51&amp;J51&amp;N51</f>
        <v>Source B (2)</v>
      </c>
      <c r="E51" s="143"/>
      <c r="F51" s="144"/>
      <c r="G51" s="144"/>
      <c r="H51" s="144"/>
      <c r="I51" s="113" t="str">
        <f t="shared" si="5"/>
        <v/>
      </c>
      <c r="J51" s="143"/>
      <c r="K51" s="144"/>
      <c r="L51" s="143"/>
      <c r="M51" s="144"/>
      <c r="N51" s="143"/>
      <c r="O51" s="144"/>
      <c r="P51" s="144"/>
      <c r="Q51" s="113" t="str">
        <f t="shared" si="3"/>
        <v/>
      </c>
      <c r="R51" s="61" t="e">
        <f t="shared" si="4"/>
        <v>#VALUE!</v>
      </c>
    </row>
    <row r="52" spans="1:18">
      <c r="A52" s="157"/>
      <c r="B52" s="58">
        <v>14</v>
      </c>
      <c r="C52" s="92" t="str">
        <f>A39&amp;E52</f>
        <v>Source B (2)</v>
      </c>
      <c r="D52" s="54" t="str">
        <f>A39&amp;E52&amp;J52&amp;N52</f>
        <v>Source B (2)</v>
      </c>
      <c r="E52" s="143"/>
      <c r="F52" s="144"/>
      <c r="G52" s="144"/>
      <c r="H52" s="144"/>
      <c r="I52" s="113" t="str">
        <f t="shared" si="5"/>
        <v/>
      </c>
      <c r="J52" s="143"/>
      <c r="K52" s="144"/>
      <c r="L52" s="143"/>
      <c r="M52" s="144"/>
      <c r="N52" s="143"/>
      <c r="O52" s="144"/>
      <c r="P52" s="144"/>
      <c r="Q52" s="113" t="str">
        <f t="shared" si="3"/>
        <v/>
      </c>
      <c r="R52" s="61" t="e">
        <f t="shared" si="4"/>
        <v>#VALUE!</v>
      </c>
    </row>
    <row r="53" spans="1:18">
      <c r="A53" s="157"/>
      <c r="B53" s="58">
        <v>15</v>
      </c>
      <c r="C53" s="92" t="str">
        <f>A39&amp;E53</f>
        <v>Source B (2)</v>
      </c>
      <c r="D53" s="54" t="str">
        <f>A39&amp;E53&amp;J53&amp;N53</f>
        <v>Source B (2)</v>
      </c>
      <c r="E53" s="143"/>
      <c r="F53" s="144"/>
      <c r="G53" s="144"/>
      <c r="H53" s="144"/>
      <c r="I53" s="113" t="str">
        <f t="shared" si="5"/>
        <v/>
      </c>
      <c r="J53" s="143"/>
      <c r="K53" s="144"/>
      <c r="L53" s="143"/>
      <c r="M53" s="144"/>
      <c r="N53" s="143"/>
      <c r="O53" s="144"/>
      <c r="P53" s="144"/>
      <c r="Q53" s="113" t="str">
        <f t="shared" si="3"/>
        <v/>
      </c>
      <c r="R53" s="61" t="e">
        <f t="shared" si="4"/>
        <v>#VALUE!</v>
      </c>
    </row>
    <row r="54" spans="1:18">
      <c r="A54" s="157"/>
      <c r="B54" s="58">
        <v>16</v>
      </c>
      <c r="C54" s="92" t="str">
        <f>A39&amp;E54</f>
        <v>Source B (2)</v>
      </c>
      <c r="D54" s="54" t="str">
        <f>A39&amp;E54&amp;J54&amp;N54</f>
        <v>Source B (2)</v>
      </c>
      <c r="E54" s="143"/>
      <c r="F54" s="144"/>
      <c r="G54" s="144"/>
      <c r="H54" s="144"/>
      <c r="I54" s="113" t="str">
        <f t="shared" si="5"/>
        <v/>
      </c>
      <c r="J54" s="143"/>
      <c r="K54" s="144"/>
      <c r="L54" s="143"/>
      <c r="M54" s="144"/>
      <c r="N54" s="143"/>
      <c r="O54" s="144"/>
      <c r="P54" s="144"/>
      <c r="Q54" s="113" t="str">
        <f t="shared" si="3"/>
        <v/>
      </c>
      <c r="R54" s="61" t="e">
        <f t="shared" si="4"/>
        <v>#VALUE!</v>
      </c>
    </row>
    <row r="55" spans="1:18">
      <c r="A55" s="157"/>
      <c r="B55" s="58">
        <v>17</v>
      </c>
      <c r="C55" s="92" t="str">
        <f>A39&amp;E55</f>
        <v>Source B (2)</v>
      </c>
      <c r="D55" s="54" t="str">
        <f>A39&amp;E55&amp;J55&amp;N55</f>
        <v>Source B (2)</v>
      </c>
      <c r="E55" s="143"/>
      <c r="F55" s="144"/>
      <c r="G55" s="144"/>
      <c r="H55" s="144"/>
      <c r="I55" s="113" t="str">
        <f t="shared" si="5"/>
        <v/>
      </c>
      <c r="J55" s="143"/>
      <c r="K55" s="144"/>
      <c r="L55" s="143"/>
      <c r="M55" s="144"/>
      <c r="N55" s="143"/>
      <c r="O55" s="144"/>
      <c r="P55" s="144"/>
      <c r="Q55" s="113" t="str">
        <f t="shared" si="3"/>
        <v/>
      </c>
      <c r="R55" s="61" t="e">
        <f t="shared" si="4"/>
        <v>#VALUE!</v>
      </c>
    </row>
    <row r="56" spans="1:18">
      <c r="A56" s="157"/>
      <c r="B56" s="58">
        <v>18</v>
      </c>
      <c r="C56" s="92" t="str">
        <f>A39&amp;E56</f>
        <v>Source B (2)</v>
      </c>
      <c r="D56" s="54" t="str">
        <f>A39&amp;E56&amp;J56&amp;N56</f>
        <v>Source B (2)</v>
      </c>
      <c r="E56" s="143"/>
      <c r="F56" s="144"/>
      <c r="G56" s="144"/>
      <c r="H56" s="144"/>
      <c r="I56" s="113" t="str">
        <f t="shared" si="5"/>
        <v/>
      </c>
      <c r="J56" s="143"/>
      <c r="K56" s="144"/>
      <c r="L56" s="143"/>
      <c r="M56" s="144"/>
      <c r="N56" s="143"/>
      <c r="O56" s="144"/>
      <c r="P56" s="144"/>
      <c r="Q56" s="113" t="str">
        <f t="shared" si="3"/>
        <v/>
      </c>
      <c r="R56" s="61" t="e">
        <f t="shared" si="4"/>
        <v>#VALUE!</v>
      </c>
    </row>
    <row r="57" spans="1:18">
      <c r="A57" s="157"/>
      <c r="B57" s="58">
        <v>19</v>
      </c>
      <c r="C57" s="92" t="str">
        <f>A39&amp;E57</f>
        <v>Source B (2)</v>
      </c>
      <c r="D57" s="54" t="str">
        <f>A39&amp;E57&amp;J57&amp;N57</f>
        <v>Source B (2)</v>
      </c>
      <c r="E57" s="143"/>
      <c r="F57" s="144"/>
      <c r="G57" s="144"/>
      <c r="H57" s="144"/>
      <c r="I57" s="113" t="str">
        <f t="shared" si="5"/>
        <v/>
      </c>
      <c r="J57" s="143"/>
      <c r="K57" s="144"/>
      <c r="L57" s="143"/>
      <c r="M57" s="144"/>
      <c r="N57" s="143"/>
      <c r="O57" s="144"/>
      <c r="P57" s="144"/>
      <c r="Q57" s="113" t="str">
        <f t="shared" si="3"/>
        <v/>
      </c>
      <c r="R57" s="61" t="e">
        <f t="shared" si="4"/>
        <v>#VALUE!</v>
      </c>
    </row>
    <row r="58" spans="1:18" ht="13.5" thickBot="1">
      <c r="A58" s="158"/>
      <c r="B58" s="93">
        <v>20</v>
      </c>
      <c r="C58" s="94" t="str">
        <f>A39&amp;E58</f>
        <v>Source B (2)</v>
      </c>
      <c r="D58" s="95" t="str">
        <f>A39&amp;E58&amp;J58&amp;N58</f>
        <v>Source B (2)</v>
      </c>
      <c r="E58" s="145"/>
      <c r="F58" s="146"/>
      <c r="G58" s="146"/>
      <c r="H58" s="146"/>
      <c r="I58" s="114" t="str">
        <f t="shared" si="5"/>
        <v/>
      </c>
      <c r="J58" s="145"/>
      <c r="K58" s="146"/>
      <c r="L58" s="145"/>
      <c r="M58" s="146"/>
      <c r="N58" s="145"/>
      <c r="O58" s="146"/>
      <c r="P58" s="146"/>
      <c r="Q58" s="114" t="str">
        <f t="shared" si="3"/>
        <v/>
      </c>
      <c r="R58" s="96" t="e">
        <f t="shared" si="4"/>
        <v>#VALUE!</v>
      </c>
    </row>
    <row r="59" spans="1:18" ht="13.5" thickBot="1">
      <c r="A59" s="51"/>
      <c r="B59" s="30"/>
      <c r="C59" s="30"/>
      <c r="D59" s="51"/>
      <c r="E59" s="51"/>
      <c r="I59" s="30"/>
      <c r="J59" s="51"/>
      <c r="K59" s="30"/>
      <c r="L59" s="51"/>
      <c r="M59" s="30"/>
      <c r="N59" s="51"/>
      <c r="O59" s="30"/>
      <c r="P59" s="30"/>
      <c r="Q59" s="51"/>
      <c r="R59" s="51"/>
    </row>
    <row r="60" spans="1:18">
      <c r="A60" s="45"/>
      <c r="B60" s="46"/>
      <c r="C60" s="46"/>
      <c r="D60" s="47"/>
      <c r="E60" s="47"/>
      <c r="F60" s="48" t="s">
        <v>95</v>
      </c>
      <c r="G60" s="48" t="s">
        <v>96</v>
      </c>
      <c r="H60" s="48" t="s">
        <v>97</v>
      </c>
      <c r="I60" s="46"/>
      <c r="J60" s="47"/>
      <c r="K60" s="48" t="s">
        <v>98</v>
      </c>
      <c r="L60" s="47"/>
      <c r="M60" s="48" t="s">
        <v>99</v>
      </c>
      <c r="N60" s="47"/>
      <c r="O60" s="48" t="s">
        <v>100</v>
      </c>
      <c r="P60" s="48" t="s">
        <v>101</v>
      </c>
      <c r="Q60" s="47"/>
      <c r="R60" s="50"/>
    </row>
    <row r="61" spans="1:18" ht="38.25">
      <c r="A61" s="52" t="s">
        <v>112</v>
      </c>
      <c r="B61" s="53" t="s">
        <v>113</v>
      </c>
      <c r="C61" s="91" t="s">
        <v>114</v>
      </c>
      <c r="D61" s="55" t="s">
        <v>115</v>
      </c>
      <c r="E61" s="54" t="s">
        <v>122</v>
      </c>
      <c r="F61" s="53" t="s">
        <v>147</v>
      </c>
      <c r="G61" s="53" t="s">
        <v>148</v>
      </c>
      <c r="H61" s="53" t="s">
        <v>149</v>
      </c>
      <c r="I61" s="112" t="s">
        <v>104</v>
      </c>
      <c r="J61" s="55" t="s">
        <v>121</v>
      </c>
      <c r="K61" s="53" t="s">
        <v>150</v>
      </c>
      <c r="L61" s="55" t="s">
        <v>123</v>
      </c>
      <c r="M61" s="53" t="s">
        <v>150</v>
      </c>
      <c r="N61" s="56" t="s">
        <v>124</v>
      </c>
      <c r="O61" s="53" t="s">
        <v>150</v>
      </c>
      <c r="P61" s="57" t="s">
        <v>151</v>
      </c>
      <c r="Q61" s="112" t="s">
        <v>92</v>
      </c>
      <c r="R61" s="115" t="s">
        <v>105</v>
      </c>
    </row>
    <row r="62" spans="1:18" ht="13.9" customHeight="1">
      <c r="A62" s="156" t="s">
        <v>145</v>
      </c>
      <c r="B62" s="58">
        <v>1</v>
      </c>
      <c r="C62" s="92" t="str">
        <f>A62&amp;E62</f>
        <v>Source C (3)Milling - Mid Dimensions</v>
      </c>
      <c r="D62" s="54" t="str">
        <f>A62&amp;E62&amp;J62&amp;N62</f>
        <v>Source C (3)Milling - Mid Dimensions5+X - CNC - Milling - HighCAD / CAM</v>
      </c>
      <c r="E62" s="143" t="s">
        <v>74</v>
      </c>
      <c r="F62" s="144">
        <v>4</v>
      </c>
      <c r="G62" s="144">
        <v>3</v>
      </c>
      <c r="H62" s="144">
        <v>3</v>
      </c>
      <c r="I62" s="113">
        <f>IF(F62&gt;0,F62*G62*H62,"")</f>
        <v>36</v>
      </c>
      <c r="J62" s="143" t="s">
        <v>33</v>
      </c>
      <c r="K62" s="144">
        <v>4</v>
      </c>
      <c r="L62" s="143" t="s">
        <v>49</v>
      </c>
      <c r="M62" s="144">
        <v>4</v>
      </c>
      <c r="N62" s="143" t="s">
        <v>138</v>
      </c>
      <c r="O62" s="144">
        <v>4</v>
      </c>
      <c r="P62" s="144">
        <v>4</v>
      </c>
      <c r="Q62" s="113">
        <f t="shared" ref="Q62:Q81" si="6">IF(K62&gt;0,K62*M62*O62*P62,"")</f>
        <v>256</v>
      </c>
      <c r="R62" s="61">
        <f t="shared" ref="R62:R81" si="7">Q62*I62</f>
        <v>9216</v>
      </c>
    </row>
    <row r="63" spans="1:18">
      <c r="A63" s="157"/>
      <c r="B63" s="58">
        <v>2</v>
      </c>
      <c r="C63" s="92" t="str">
        <f>A62&amp;E63</f>
        <v>Source C (3)Turning - Mid Dimensions</v>
      </c>
      <c r="D63" s="54" t="str">
        <f>A62&amp;E63&amp;J63&amp;N63</f>
        <v>Source C (3)Turning - Mid DimensionsCNC - Turning - MidCAD / CAM</v>
      </c>
      <c r="E63" s="143" t="s">
        <v>84</v>
      </c>
      <c r="F63" s="144">
        <v>4</v>
      </c>
      <c r="G63" s="144">
        <v>3</v>
      </c>
      <c r="H63" s="144">
        <v>3</v>
      </c>
      <c r="I63" s="113">
        <f t="shared" ref="I63:I81" si="8">IF(F63&gt;0,F63*G63*H63,"")</f>
        <v>36</v>
      </c>
      <c r="J63" s="143" t="s">
        <v>60</v>
      </c>
      <c r="K63" s="144">
        <v>4</v>
      </c>
      <c r="L63" s="143" t="s">
        <v>49</v>
      </c>
      <c r="M63" s="144">
        <v>5</v>
      </c>
      <c r="N63" s="143" t="s">
        <v>138</v>
      </c>
      <c r="O63" s="144">
        <v>4</v>
      </c>
      <c r="P63" s="144">
        <v>4</v>
      </c>
      <c r="Q63" s="113">
        <f t="shared" si="6"/>
        <v>320</v>
      </c>
      <c r="R63" s="61">
        <f t="shared" si="7"/>
        <v>11520</v>
      </c>
    </row>
    <row r="64" spans="1:18">
      <c r="A64" s="157"/>
      <c r="B64" s="58">
        <v>3</v>
      </c>
      <c r="C64" s="92" t="str">
        <f>A62&amp;E64</f>
        <v>Source C (3)Polishing - Fine</v>
      </c>
      <c r="D64" s="54" t="str">
        <f>A62&amp;E64&amp;J64&amp;N64</f>
        <v>Source C (3)Polishing - FineOtherProcedure based</v>
      </c>
      <c r="E64" s="143" t="s">
        <v>81</v>
      </c>
      <c r="F64" s="144">
        <v>3</v>
      </c>
      <c r="G64" s="144">
        <v>2</v>
      </c>
      <c r="H64" s="144">
        <v>2</v>
      </c>
      <c r="I64" s="113">
        <f t="shared" si="8"/>
        <v>12</v>
      </c>
      <c r="J64" s="143" t="s">
        <v>72</v>
      </c>
      <c r="K64" s="144">
        <v>2</v>
      </c>
      <c r="L64" s="143" t="s">
        <v>73</v>
      </c>
      <c r="M64" s="144">
        <v>2</v>
      </c>
      <c r="N64" s="143" t="s">
        <v>141</v>
      </c>
      <c r="O64" s="144">
        <v>3</v>
      </c>
      <c r="P64" s="144">
        <v>5</v>
      </c>
      <c r="Q64" s="113">
        <f t="shared" si="6"/>
        <v>60</v>
      </c>
      <c r="R64" s="61">
        <f t="shared" si="7"/>
        <v>720</v>
      </c>
    </row>
    <row r="65" spans="1:18">
      <c r="A65" s="157"/>
      <c r="B65" s="58">
        <v>4</v>
      </c>
      <c r="C65" s="92" t="str">
        <f>A62&amp;E65</f>
        <v>Source C (3)Assembly - Medium</v>
      </c>
      <c r="D65" s="54" t="str">
        <f>A62&amp;E65&amp;J65&amp;N65</f>
        <v>Source C (3)Assembly - MediumWorkplaceProcedure based</v>
      </c>
      <c r="E65" s="143" t="s">
        <v>47</v>
      </c>
      <c r="F65" s="144">
        <v>3</v>
      </c>
      <c r="G65" s="144">
        <v>3</v>
      </c>
      <c r="H65" s="144">
        <v>3</v>
      </c>
      <c r="I65" s="113">
        <f t="shared" si="8"/>
        <v>27</v>
      </c>
      <c r="J65" s="143" t="s">
        <v>69</v>
      </c>
      <c r="K65" s="144">
        <v>3</v>
      </c>
      <c r="L65" s="143" t="s">
        <v>61</v>
      </c>
      <c r="M65" s="144">
        <v>4</v>
      </c>
      <c r="N65" s="143" t="s">
        <v>141</v>
      </c>
      <c r="O65" s="144">
        <v>3</v>
      </c>
      <c r="P65" s="144">
        <v>5</v>
      </c>
      <c r="Q65" s="113">
        <f t="shared" si="6"/>
        <v>180</v>
      </c>
      <c r="R65" s="61">
        <f t="shared" si="7"/>
        <v>4860</v>
      </c>
    </row>
    <row r="66" spans="1:18">
      <c r="A66" s="157"/>
      <c r="B66" s="58">
        <v>5</v>
      </c>
      <c r="C66" s="92" t="str">
        <f>A62&amp;E66</f>
        <v>Source C (3)</v>
      </c>
      <c r="D66" s="54" t="str">
        <f>A62&amp;E66&amp;J66&amp;N66</f>
        <v>Source C (3)</v>
      </c>
      <c r="E66" s="143"/>
      <c r="F66" s="144"/>
      <c r="G66" s="144"/>
      <c r="H66" s="144"/>
      <c r="I66" s="113" t="str">
        <f t="shared" si="8"/>
        <v/>
      </c>
      <c r="J66" s="143"/>
      <c r="K66" s="144"/>
      <c r="L66" s="143"/>
      <c r="M66" s="144"/>
      <c r="N66" s="143"/>
      <c r="O66" s="144"/>
      <c r="P66" s="144"/>
      <c r="Q66" s="113" t="str">
        <f t="shared" si="6"/>
        <v/>
      </c>
      <c r="R66" s="61" t="e">
        <f t="shared" si="7"/>
        <v>#VALUE!</v>
      </c>
    </row>
    <row r="67" spans="1:18">
      <c r="A67" s="157"/>
      <c r="B67" s="58">
        <v>6</v>
      </c>
      <c r="C67" s="92" t="str">
        <f>A62&amp;E67</f>
        <v>Source C (3)</v>
      </c>
      <c r="D67" s="54" t="str">
        <f>A62&amp;E67&amp;J67&amp;N67</f>
        <v>Source C (3)</v>
      </c>
      <c r="E67" s="143"/>
      <c r="F67" s="144"/>
      <c r="G67" s="144"/>
      <c r="H67" s="144"/>
      <c r="I67" s="113" t="str">
        <f t="shared" si="8"/>
        <v/>
      </c>
      <c r="J67" s="143"/>
      <c r="K67" s="144"/>
      <c r="L67" s="143"/>
      <c r="M67" s="144"/>
      <c r="N67" s="143"/>
      <c r="O67" s="144"/>
      <c r="P67" s="144"/>
      <c r="Q67" s="113" t="str">
        <f t="shared" si="6"/>
        <v/>
      </c>
      <c r="R67" s="61" t="e">
        <f t="shared" si="7"/>
        <v>#VALUE!</v>
      </c>
    </row>
    <row r="68" spans="1:18">
      <c r="A68" s="157"/>
      <c r="B68" s="58">
        <v>7</v>
      </c>
      <c r="C68" s="92" t="str">
        <f>A62&amp;E68</f>
        <v>Source C (3)</v>
      </c>
      <c r="D68" s="54" t="str">
        <f>A62&amp;E68&amp;J68&amp;N68</f>
        <v>Source C (3)</v>
      </c>
      <c r="E68" s="143"/>
      <c r="F68" s="144"/>
      <c r="G68" s="144"/>
      <c r="H68" s="144"/>
      <c r="I68" s="113" t="str">
        <f t="shared" si="8"/>
        <v/>
      </c>
      <c r="J68" s="143"/>
      <c r="K68" s="144"/>
      <c r="L68" s="143"/>
      <c r="M68" s="144"/>
      <c r="N68" s="143"/>
      <c r="O68" s="144"/>
      <c r="P68" s="144"/>
      <c r="Q68" s="113" t="str">
        <f t="shared" si="6"/>
        <v/>
      </c>
      <c r="R68" s="61" t="e">
        <f t="shared" si="7"/>
        <v>#VALUE!</v>
      </c>
    </row>
    <row r="69" spans="1:18">
      <c r="A69" s="157"/>
      <c r="B69" s="58">
        <v>8</v>
      </c>
      <c r="C69" s="92" t="str">
        <f>A62&amp;E69</f>
        <v>Source C (3)</v>
      </c>
      <c r="D69" s="54" t="str">
        <f>A62&amp;E69&amp;J69&amp;N69</f>
        <v>Source C (3)</v>
      </c>
      <c r="E69" s="143"/>
      <c r="F69" s="144"/>
      <c r="G69" s="144"/>
      <c r="H69" s="144"/>
      <c r="I69" s="113" t="str">
        <f t="shared" si="8"/>
        <v/>
      </c>
      <c r="J69" s="143"/>
      <c r="K69" s="144"/>
      <c r="L69" s="143"/>
      <c r="M69" s="144"/>
      <c r="N69" s="143"/>
      <c r="O69" s="144"/>
      <c r="P69" s="144"/>
      <c r="Q69" s="113" t="str">
        <f t="shared" si="6"/>
        <v/>
      </c>
      <c r="R69" s="61" t="e">
        <f t="shared" si="7"/>
        <v>#VALUE!</v>
      </c>
    </row>
    <row r="70" spans="1:18">
      <c r="A70" s="157"/>
      <c r="B70" s="58">
        <v>9</v>
      </c>
      <c r="C70" s="92" t="str">
        <f>A62&amp;E70</f>
        <v>Source C (3)</v>
      </c>
      <c r="D70" s="54" t="str">
        <f>A62&amp;E70&amp;J70&amp;N70</f>
        <v>Source C (3)</v>
      </c>
      <c r="E70" s="143"/>
      <c r="F70" s="144"/>
      <c r="G70" s="144"/>
      <c r="H70" s="144"/>
      <c r="I70" s="113" t="str">
        <f t="shared" si="8"/>
        <v/>
      </c>
      <c r="J70" s="143"/>
      <c r="K70" s="144"/>
      <c r="L70" s="143"/>
      <c r="M70" s="144"/>
      <c r="N70" s="143"/>
      <c r="O70" s="144"/>
      <c r="P70" s="144"/>
      <c r="Q70" s="113" t="str">
        <f t="shared" si="6"/>
        <v/>
      </c>
      <c r="R70" s="61" t="e">
        <f t="shared" si="7"/>
        <v>#VALUE!</v>
      </c>
    </row>
    <row r="71" spans="1:18">
      <c r="A71" s="157"/>
      <c r="B71" s="58">
        <v>10</v>
      </c>
      <c r="C71" s="92" t="str">
        <f>A62&amp;E71</f>
        <v>Source C (3)</v>
      </c>
      <c r="D71" s="54" t="str">
        <f>A62&amp;E71&amp;J71&amp;N71</f>
        <v>Source C (3)</v>
      </c>
      <c r="E71" s="143"/>
      <c r="F71" s="144"/>
      <c r="G71" s="144"/>
      <c r="H71" s="144"/>
      <c r="I71" s="113" t="str">
        <f t="shared" si="8"/>
        <v/>
      </c>
      <c r="J71" s="143"/>
      <c r="K71" s="144"/>
      <c r="L71" s="143"/>
      <c r="M71" s="144"/>
      <c r="N71" s="143"/>
      <c r="O71" s="144"/>
      <c r="P71" s="144"/>
      <c r="Q71" s="113" t="str">
        <f t="shared" si="6"/>
        <v/>
      </c>
      <c r="R71" s="61" t="e">
        <f t="shared" si="7"/>
        <v>#VALUE!</v>
      </c>
    </row>
    <row r="72" spans="1:18">
      <c r="A72" s="157"/>
      <c r="B72" s="58">
        <v>11</v>
      </c>
      <c r="C72" s="92" t="str">
        <f>A62&amp;E72</f>
        <v>Source C (3)</v>
      </c>
      <c r="D72" s="54" t="str">
        <f>A62&amp;E72&amp;J72&amp;N72</f>
        <v>Source C (3)</v>
      </c>
      <c r="E72" s="143"/>
      <c r="F72" s="144"/>
      <c r="G72" s="144"/>
      <c r="H72" s="144"/>
      <c r="I72" s="113" t="str">
        <f t="shared" si="8"/>
        <v/>
      </c>
      <c r="J72" s="143"/>
      <c r="K72" s="144"/>
      <c r="L72" s="143"/>
      <c r="M72" s="144"/>
      <c r="N72" s="143"/>
      <c r="O72" s="144"/>
      <c r="P72" s="144"/>
      <c r="Q72" s="113" t="str">
        <f t="shared" si="6"/>
        <v/>
      </c>
      <c r="R72" s="61" t="e">
        <f t="shared" si="7"/>
        <v>#VALUE!</v>
      </c>
    </row>
    <row r="73" spans="1:18">
      <c r="A73" s="157"/>
      <c r="B73" s="58">
        <v>12</v>
      </c>
      <c r="C73" s="92" t="str">
        <f>A62&amp;E73</f>
        <v>Source C (3)</v>
      </c>
      <c r="D73" s="54" t="str">
        <f>A62&amp;E73&amp;J73&amp;N73</f>
        <v>Source C (3)</v>
      </c>
      <c r="E73" s="143"/>
      <c r="F73" s="144"/>
      <c r="G73" s="144"/>
      <c r="H73" s="144"/>
      <c r="I73" s="113" t="str">
        <f t="shared" si="8"/>
        <v/>
      </c>
      <c r="J73" s="143"/>
      <c r="K73" s="144"/>
      <c r="L73" s="143"/>
      <c r="M73" s="144"/>
      <c r="N73" s="143"/>
      <c r="O73" s="144"/>
      <c r="P73" s="144"/>
      <c r="Q73" s="113" t="str">
        <f t="shared" si="6"/>
        <v/>
      </c>
      <c r="R73" s="61" t="e">
        <f t="shared" si="7"/>
        <v>#VALUE!</v>
      </c>
    </row>
    <row r="74" spans="1:18">
      <c r="A74" s="157"/>
      <c r="B74" s="58">
        <v>13</v>
      </c>
      <c r="C74" s="92" t="str">
        <f>A62&amp;E74</f>
        <v>Source C (3)</v>
      </c>
      <c r="D74" s="54" t="str">
        <f>A62&amp;E74&amp;J74&amp;N74</f>
        <v>Source C (3)</v>
      </c>
      <c r="E74" s="143"/>
      <c r="F74" s="144"/>
      <c r="G74" s="144"/>
      <c r="H74" s="144"/>
      <c r="I74" s="113" t="str">
        <f t="shared" si="8"/>
        <v/>
      </c>
      <c r="J74" s="143"/>
      <c r="K74" s="144"/>
      <c r="L74" s="143"/>
      <c r="M74" s="144"/>
      <c r="N74" s="143"/>
      <c r="O74" s="144"/>
      <c r="P74" s="144"/>
      <c r="Q74" s="113" t="str">
        <f t="shared" si="6"/>
        <v/>
      </c>
      <c r="R74" s="61" t="e">
        <f t="shared" si="7"/>
        <v>#VALUE!</v>
      </c>
    </row>
    <row r="75" spans="1:18">
      <c r="A75" s="157"/>
      <c r="B75" s="58">
        <v>14</v>
      </c>
      <c r="C75" s="92" t="str">
        <f>A62&amp;E75</f>
        <v>Source C (3)</v>
      </c>
      <c r="D75" s="54" t="str">
        <f>A62&amp;E75&amp;J75&amp;N75</f>
        <v>Source C (3)</v>
      </c>
      <c r="E75" s="143"/>
      <c r="F75" s="144"/>
      <c r="G75" s="144"/>
      <c r="H75" s="144"/>
      <c r="I75" s="113" t="str">
        <f t="shared" si="8"/>
        <v/>
      </c>
      <c r="J75" s="143"/>
      <c r="K75" s="144"/>
      <c r="L75" s="143"/>
      <c r="M75" s="144"/>
      <c r="N75" s="143"/>
      <c r="O75" s="144"/>
      <c r="P75" s="144"/>
      <c r="Q75" s="113" t="str">
        <f t="shared" si="6"/>
        <v/>
      </c>
      <c r="R75" s="61" t="e">
        <f t="shared" si="7"/>
        <v>#VALUE!</v>
      </c>
    </row>
    <row r="76" spans="1:18">
      <c r="A76" s="157"/>
      <c r="B76" s="58">
        <v>15</v>
      </c>
      <c r="C76" s="92" t="str">
        <f>A62&amp;E76</f>
        <v>Source C (3)</v>
      </c>
      <c r="D76" s="54" t="str">
        <f>A62&amp;E76&amp;J76&amp;N76</f>
        <v>Source C (3)</v>
      </c>
      <c r="E76" s="143"/>
      <c r="F76" s="144"/>
      <c r="G76" s="144"/>
      <c r="H76" s="144"/>
      <c r="I76" s="113" t="str">
        <f t="shared" si="8"/>
        <v/>
      </c>
      <c r="J76" s="143"/>
      <c r="K76" s="144"/>
      <c r="L76" s="143"/>
      <c r="M76" s="144"/>
      <c r="N76" s="143"/>
      <c r="O76" s="144"/>
      <c r="P76" s="144"/>
      <c r="Q76" s="113" t="str">
        <f t="shared" si="6"/>
        <v/>
      </c>
      <c r="R76" s="61" t="e">
        <f t="shared" si="7"/>
        <v>#VALUE!</v>
      </c>
    </row>
    <row r="77" spans="1:18">
      <c r="A77" s="157"/>
      <c r="B77" s="58">
        <v>16</v>
      </c>
      <c r="C77" s="92" t="str">
        <f>A62&amp;E77</f>
        <v>Source C (3)</v>
      </c>
      <c r="D77" s="54" t="str">
        <f>A62&amp;E77&amp;J77&amp;N77</f>
        <v>Source C (3)</v>
      </c>
      <c r="E77" s="143"/>
      <c r="F77" s="144"/>
      <c r="G77" s="144"/>
      <c r="H77" s="144"/>
      <c r="I77" s="113" t="str">
        <f t="shared" si="8"/>
        <v/>
      </c>
      <c r="J77" s="143"/>
      <c r="K77" s="144"/>
      <c r="L77" s="143"/>
      <c r="M77" s="144"/>
      <c r="N77" s="143"/>
      <c r="O77" s="144"/>
      <c r="P77" s="144"/>
      <c r="Q77" s="113" t="str">
        <f t="shared" si="6"/>
        <v/>
      </c>
      <c r="R77" s="61" t="e">
        <f t="shared" si="7"/>
        <v>#VALUE!</v>
      </c>
    </row>
    <row r="78" spans="1:18">
      <c r="A78" s="157"/>
      <c r="B78" s="58">
        <v>17</v>
      </c>
      <c r="C78" s="92" t="str">
        <f>A62&amp;E78</f>
        <v>Source C (3)</v>
      </c>
      <c r="D78" s="54" t="str">
        <f>A62&amp;E78&amp;J78&amp;N78</f>
        <v>Source C (3)</v>
      </c>
      <c r="E78" s="143"/>
      <c r="F78" s="144"/>
      <c r="G78" s="144"/>
      <c r="H78" s="144"/>
      <c r="I78" s="113" t="str">
        <f t="shared" si="8"/>
        <v/>
      </c>
      <c r="J78" s="143"/>
      <c r="K78" s="144"/>
      <c r="L78" s="143"/>
      <c r="M78" s="144"/>
      <c r="N78" s="143"/>
      <c r="O78" s="144"/>
      <c r="P78" s="144"/>
      <c r="Q78" s="113" t="str">
        <f t="shared" si="6"/>
        <v/>
      </c>
      <c r="R78" s="61" t="e">
        <f t="shared" si="7"/>
        <v>#VALUE!</v>
      </c>
    </row>
    <row r="79" spans="1:18">
      <c r="A79" s="157"/>
      <c r="B79" s="58">
        <v>18</v>
      </c>
      <c r="C79" s="92" t="str">
        <f>A62&amp;E79</f>
        <v>Source C (3)</v>
      </c>
      <c r="D79" s="54" t="str">
        <f>A62&amp;E79&amp;J79&amp;N79</f>
        <v>Source C (3)</v>
      </c>
      <c r="E79" s="143"/>
      <c r="F79" s="144"/>
      <c r="G79" s="144"/>
      <c r="H79" s="144"/>
      <c r="I79" s="113" t="str">
        <f t="shared" si="8"/>
        <v/>
      </c>
      <c r="J79" s="143"/>
      <c r="K79" s="144"/>
      <c r="L79" s="143"/>
      <c r="M79" s="144"/>
      <c r="N79" s="143"/>
      <c r="O79" s="144"/>
      <c r="P79" s="144"/>
      <c r="Q79" s="113" t="str">
        <f t="shared" si="6"/>
        <v/>
      </c>
      <c r="R79" s="61" t="e">
        <f t="shared" si="7"/>
        <v>#VALUE!</v>
      </c>
    </row>
    <row r="80" spans="1:18">
      <c r="A80" s="157"/>
      <c r="B80" s="58">
        <v>19</v>
      </c>
      <c r="C80" s="92" t="str">
        <f>A62&amp;E80</f>
        <v>Source C (3)</v>
      </c>
      <c r="D80" s="54" t="str">
        <f>A62&amp;E80&amp;J80&amp;N80</f>
        <v>Source C (3)</v>
      </c>
      <c r="E80" s="143"/>
      <c r="F80" s="144"/>
      <c r="G80" s="144"/>
      <c r="H80" s="144"/>
      <c r="I80" s="113" t="str">
        <f t="shared" si="8"/>
        <v/>
      </c>
      <c r="J80" s="143"/>
      <c r="K80" s="144"/>
      <c r="L80" s="143"/>
      <c r="M80" s="144"/>
      <c r="N80" s="143"/>
      <c r="O80" s="144"/>
      <c r="P80" s="144"/>
      <c r="Q80" s="113" t="str">
        <f t="shared" si="6"/>
        <v/>
      </c>
      <c r="R80" s="61" t="e">
        <f t="shared" si="7"/>
        <v>#VALUE!</v>
      </c>
    </row>
    <row r="81" spans="1:18" ht="13.5" thickBot="1">
      <c r="A81" s="158"/>
      <c r="B81" s="93">
        <v>20</v>
      </c>
      <c r="C81" s="94" t="str">
        <f>A62&amp;E81</f>
        <v>Source C (3)</v>
      </c>
      <c r="D81" s="95" t="str">
        <f>A62&amp;E81&amp;J81&amp;N81</f>
        <v>Source C (3)</v>
      </c>
      <c r="E81" s="145"/>
      <c r="F81" s="146"/>
      <c r="G81" s="146"/>
      <c r="H81" s="146"/>
      <c r="I81" s="114" t="str">
        <f t="shared" si="8"/>
        <v/>
      </c>
      <c r="J81" s="145"/>
      <c r="K81" s="146"/>
      <c r="L81" s="145"/>
      <c r="M81" s="146"/>
      <c r="N81" s="145"/>
      <c r="O81" s="146"/>
      <c r="P81" s="146"/>
      <c r="Q81" s="114" t="str">
        <f t="shared" si="6"/>
        <v/>
      </c>
      <c r="R81" s="96" t="e">
        <f t="shared" si="7"/>
        <v>#VALUE!</v>
      </c>
    </row>
    <row r="82" spans="1:18" ht="13.5" thickBot="1">
      <c r="A82" s="51"/>
      <c r="B82" s="30"/>
      <c r="C82" s="30"/>
      <c r="D82" s="51"/>
      <c r="E82" s="51"/>
      <c r="I82" s="30"/>
      <c r="J82" s="51"/>
      <c r="K82" s="30"/>
      <c r="L82" s="51"/>
      <c r="M82" s="30"/>
      <c r="N82" s="51"/>
      <c r="O82" s="30"/>
      <c r="P82" s="30"/>
      <c r="Q82" s="51"/>
      <c r="R82" s="51"/>
    </row>
    <row r="83" spans="1:18">
      <c r="A83" s="45"/>
      <c r="B83" s="46"/>
      <c r="C83" s="46"/>
      <c r="D83" s="47"/>
      <c r="E83" s="47"/>
      <c r="F83" s="48" t="s">
        <v>95</v>
      </c>
      <c r="G83" s="48" t="s">
        <v>96</v>
      </c>
      <c r="H83" s="48" t="s">
        <v>97</v>
      </c>
      <c r="I83" s="46"/>
      <c r="J83" s="47"/>
      <c r="K83" s="48" t="s">
        <v>98</v>
      </c>
      <c r="L83" s="47"/>
      <c r="M83" s="48" t="s">
        <v>99</v>
      </c>
      <c r="N83" s="47"/>
      <c r="O83" s="48" t="s">
        <v>100</v>
      </c>
      <c r="P83" s="48" t="s">
        <v>101</v>
      </c>
      <c r="Q83" s="47"/>
      <c r="R83" s="50"/>
    </row>
    <row r="84" spans="1:18" ht="38.25">
      <c r="A84" s="52" t="s">
        <v>112</v>
      </c>
      <c r="B84" s="53" t="s">
        <v>113</v>
      </c>
      <c r="C84" s="91" t="s">
        <v>114</v>
      </c>
      <c r="D84" s="55" t="s">
        <v>115</v>
      </c>
      <c r="E84" s="54" t="s">
        <v>122</v>
      </c>
      <c r="F84" s="53" t="s">
        <v>147</v>
      </c>
      <c r="G84" s="53" t="s">
        <v>148</v>
      </c>
      <c r="H84" s="53" t="s">
        <v>149</v>
      </c>
      <c r="I84" s="112" t="s">
        <v>104</v>
      </c>
      <c r="J84" s="55" t="s">
        <v>121</v>
      </c>
      <c r="K84" s="53" t="s">
        <v>150</v>
      </c>
      <c r="L84" s="55" t="s">
        <v>123</v>
      </c>
      <c r="M84" s="53" t="s">
        <v>150</v>
      </c>
      <c r="N84" s="56" t="s">
        <v>124</v>
      </c>
      <c r="O84" s="53" t="s">
        <v>150</v>
      </c>
      <c r="P84" s="57" t="s">
        <v>151</v>
      </c>
      <c r="Q84" s="112" t="s">
        <v>92</v>
      </c>
      <c r="R84" s="115" t="s">
        <v>105</v>
      </c>
    </row>
    <row r="85" spans="1:18" ht="13.9" customHeight="1">
      <c r="A85" s="156" t="s">
        <v>143</v>
      </c>
      <c r="B85" s="58">
        <v>1</v>
      </c>
      <c r="C85" s="92" t="str">
        <f>A85&amp;E85</f>
        <v>Source C (4)Milling - Mid Dimensions</v>
      </c>
      <c r="D85" s="54" t="str">
        <f>A85&amp;E85&amp;J85&amp;N85</f>
        <v>Source C (4)Milling - Mid Dimensions3+X - CNC - Milling - LowProcedure based</v>
      </c>
      <c r="E85" s="143" t="s">
        <v>74</v>
      </c>
      <c r="F85" s="144">
        <v>3</v>
      </c>
      <c r="G85" s="144">
        <v>3</v>
      </c>
      <c r="H85" s="144">
        <v>3</v>
      </c>
      <c r="I85" s="113">
        <f>IF(F85&gt;0,F85*G85*H85,"")</f>
        <v>27</v>
      </c>
      <c r="J85" s="143" t="s">
        <v>52</v>
      </c>
      <c r="K85" s="144">
        <v>3</v>
      </c>
      <c r="L85" s="143" t="s">
        <v>53</v>
      </c>
      <c r="M85" s="144">
        <v>3</v>
      </c>
      <c r="N85" s="143" t="s">
        <v>141</v>
      </c>
      <c r="O85" s="144">
        <v>4</v>
      </c>
      <c r="P85" s="144">
        <v>4</v>
      </c>
      <c r="Q85" s="113">
        <f t="shared" ref="Q85:Q104" si="9">IF(K85&gt;0,K85*M85*O85*P85,"")</f>
        <v>144</v>
      </c>
      <c r="R85" s="61">
        <f t="shared" ref="R85:R104" si="10">Q85*I85</f>
        <v>3888</v>
      </c>
    </row>
    <row r="86" spans="1:18">
      <c r="A86" s="157"/>
      <c r="B86" s="58">
        <v>2</v>
      </c>
      <c r="C86" s="92" t="str">
        <f>A85&amp;E86</f>
        <v>Source C (4)Turning - Mid Dimensions</v>
      </c>
      <c r="D86" s="54" t="str">
        <f>A85&amp;E86&amp;J86&amp;N86</f>
        <v>Source C (4)Turning - Mid DimensionsCNC - Turning - LowProcedure based</v>
      </c>
      <c r="E86" s="143" t="s">
        <v>84</v>
      </c>
      <c r="F86" s="144">
        <v>3</v>
      </c>
      <c r="G86" s="144">
        <v>2</v>
      </c>
      <c r="H86" s="144">
        <v>3</v>
      </c>
      <c r="I86" s="113">
        <f t="shared" ref="I86:I104" si="11">IF(F86&gt;0,F86*G86*H86,"")</f>
        <v>18</v>
      </c>
      <c r="J86" s="143" t="s">
        <v>64</v>
      </c>
      <c r="K86" s="144">
        <v>3</v>
      </c>
      <c r="L86" s="143" t="s">
        <v>53</v>
      </c>
      <c r="M86" s="144">
        <v>3</v>
      </c>
      <c r="N86" s="143" t="s">
        <v>141</v>
      </c>
      <c r="O86" s="144">
        <v>4</v>
      </c>
      <c r="P86" s="144">
        <v>4</v>
      </c>
      <c r="Q86" s="113">
        <f t="shared" si="9"/>
        <v>144</v>
      </c>
      <c r="R86" s="61">
        <f t="shared" si="10"/>
        <v>2592</v>
      </c>
    </row>
    <row r="87" spans="1:18">
      <c r="A87" s="157"/>
      <c r="B87" s="58">
        <v>3</v>
      </c>
      <c r="C87" s="92" t="str">
        <f>A85&amp;E87</f>
        <v>Source C (4)Polishing - Fine</v>
      </c>
      <c r="D87" s="54" t="str">
        <f>A85&amp;E87&amp;J87&amp;N87</f>
        <v>Source C (4)Polishing - FineOtherProcedure based</v>
      </c>
      <c r="E87" s="143" t="s">
        <v>81</v>
      </c>
      <c r="F87" s="144">
        <v>3</v>
      </c>
      <c r="G87" s="144">
        <v>3</v>
      </c>
      <c r="H87" s="144">
        <v>3</v>
      </c>
      <c r="I87" s="113">
        <f t="shared" si="11"/>
        <v>27</v>
      </c>
      <c r="J87" s="143" t="s">
        <v>72</v>
      </c>
      <c r="K87" s="144">
        <v>4</v>
      </c>
      <c r="L87" s="143" t="s">
        <v>70</v>
      </c>
      <c r="M87" s="144">
        <v>3</v>
      </c>
      <c r="N87" s="143" t="s">
        <v>141</v>
      </c>
      <c r="O87" s="144">
        <v>5</v>
      </c>
      <c r="P87" s="144">
        <v>5</v>
      </c>
      <c r="Q87" s="113">
        <f t="shared" si="9"/>
        <v>300</v>
      </c>
      <c r="R87" s="61">
        <f t="shared" si="10"/>
        <v>8100</v>
      </c>
    </row>
    <row r="88" spans="1:18">
      <c r="A88" s="157"/>
      <c r="B88" s="58">
        <v>4</v>
      </c>
      <c r="C88" s="92" t="str">
        <f>A85&amp;E88</f>
        <v>Source C (4)Assembly - Medium</v>
      </c>
      <c r="D88" s="54" t="str">
        <f>A85&amp;E88&amp;J88&amp;N88</f>
        <v>Source C (4)Assembly - MediumWorkplaceProcedure based</v>
      </c>
      <c r="E88" s="143" t="s">
        <v>47</v>
      </c>
      <c r="F88" s="144">
        <v>3</v>
      </c>
      <c r="G88" s="144">
        <v>3</v>
      </c>
      <c r="H88" s="144">
        <v>3</v>
      </c>
      <c r="I88" s="113">
        <f t="shared" si="11"/>
        <v>27</v>
      </c>
      <c r="J88" s="143" t="s">
        <v>69</v>
      </c>
      <c r="K88" s="144">
        <v>4</v>
      </c>
      <c r="L88" s="143" t="s">
        <v>65</v>
      </c>
      <c r="M88" s="144">
        <v>3</v>
      </c>
      <c r="N88" s="143" t="s">
        <v>141</v>
      </c>
      <c r="O88" s="144">
        <v>5</v>
      </c>
      <c r="P88" s="144">
        <v>5</v>
      </c>
      <c r="Q88" s="113">
        <f t="shared" si="9"/>
        <v>300</v>
      </c>
      <c r="R88" s="61">
        <f t="shared" si="10"/>
        <v>8100</v>
      </c>
    </row>
    <row r="89" spans="1:18">
      <c r="A89" s="157"/>
      <c r="B89" s="58">
        <v>5</v>
      </c>
      <c r="C89" s="92" t="str">
        <f>A85&amp;E89</f>
        <v>Source C (4)</v>
      </c>
      <c r="D89" s="54" t="str">
        <f>A85&amp;E89&amp;J89&amp;N89</f>
        <v>Source C (4)</v>
      </c>
      <c r="E89" s="143"/>
      <c r="F89" s="144"/>
      <c r="G89" s="144"/>
      <c r="H89" s="144"/>
      <c r="I89" s="113" t="str">
        <f t="shared" si="11"/>
        <v/>
      </c>
      <c r="J89" s="143"/>
      <c r="K89" s="144"/>
      <c r="L89" s="143"/>
      <c r="M89" s="144"/>
      <c r="N89" s="143"/>
      <c r="O89" s="144"/>
      <c r="P89" s="144"/>
      <c r="Q89" s="113" t="str">
        <f t="shared" si="9"/>
        <v/>
      </c>
      <c r="R89" s="61" t="e">
        <f t="shared" si="10"/>
        <v>#VALUE!</v>
      </c>
    </row>
    <row r="90" spans="1:18">
      <c r="A90" s="157"/>
      <c r="B90" s="58">
        <v>6</v>
      </c>
      <c r="C90" s="92" t="str">
        <f>A85&amp;E90</f>
        <v>Source C (4)</v>
      </c>
      <c r="D90" s="54" t="str">
        <f>A85&amp;E90&amp;J90&amp;N90</f>
        <v>Source C (4)</v>
      </c>
      <c r="E90" s="143"/>
      <c r="F90" s="144"/>
      <c r="G90" s="144"/>
      <c r="H90" s="144"/>
      <c r="I90" s="113" t="str">
        <f t="shared" si="11"/>
        <v/>
      </c>
      <c r="J90" s="143"/>
      <c r="K90" s="144"/>
      <c r="L90" s="143"/>
      <c r="M90" s="144"/>
      <c r="N90" s="143"/>
      <c r="O90" s="144"/>
      <c r="P90" s="144"/>
      <c r="Q90" s="113" t="str">
        <f t="shared" si="9"/>
        <v/>
      </c>
      <c r="R90" s="61" t="e">
        <f t="shared" si="10"/>
        <v>#VALUE!</v>
      </c>
    </row>
    <row r="91" spans="1:18">
      <c r="A91" s="157"/>
      <c r="B91" s="58">
        <v>7</v>
      </c>
      <c r="C91" s="92" t="str">
        <f>A85&amp;E91</f>
        <v>Source C (4)</v>
      </c>
      <c r="D91" s="54" t="str">
        <f>A85&amp;E91&amp;J91&amp;N91</f>
        <v>Source C (4)</v>
      </c>
      <c r="E91" s="143"/>
      <c r="F91" s="144"/>
      <c r="G91" s="144"/>
      <c r="H91" s="144"/>
      <c r="I91" s="113" t="str">
        <f t="shared" si="11"/>
        <v/>
      </c>
      <c r="J91" s="143"/>
      <c r="K91" s="144"/>
      <c r="L91" s="143"/>
      <c r="M91" s="144"/>
      <c r="N91" s="143"/>
      <c r="O91" s="144"/>
      <c r="P91" s="144"/>
      <c r="Q91" s="113" t="str">
        <f t="shared" si="9"/>
        <v/>
      </c>
      <c r="R91" s="61" t="e">
        <f t="shared" si="10"/>
        <v>#VALUE!</v>
      </c>
    </row>
    <row r="92" spans="1:18">
      <c r="A92" s="157"/>
      <c r="B92" s="58">
        <v>8</v>
      </c>
      <c r="C92" s="92" t="str">
        <f>A85&amp;E92</f>
        <v>Source C (4)</v>
      </c>
      <c r="D92" s="54" t="str">
        <f>A85&amp;E92&amp;J92&amp;N92</f>
        <v>Source C (4)</v>
      </c>
      <c r="E92" s="143"/>
      <c r="F92" s="144"/>
      <c r="G92" s="144"/>
      <c r="H92" s="144"/>
      <c r="I92" s="113" t="str">
        <f t="shared" si="11"/>
        <v/>
      </c>
      <c r="J92" s="143"/>
      <c r="K92" s="144"/>
      <c r="L92" s="143"/>
      <c r="M92" s="144"/>
      <c r="N92" s="143"/>
      <c r="O92" s="144"/>
      <c r="P92" s="144"/>
      <c r="Q92" s="113" t="str">
        <f t="shared" si="9"/>
        <v/>
      </c>
      <c r="R92" s="61" t="e">
        <f t="shared" si="10"/>
        <v>#VALUE!</v>
      </c>
    </row>
    <row r="93" spans="1:18">
      <c r="A93" s="157"/>
      <c r="B93" s="58">
        <v>9</v>
      </c>
      <c r="C93" s="92" t="str">
        <f>A85&amp;E93</f>
        <v>Source C (4)</v>
      </c>
      <c r="D93" s="54" t="str">
        <f>A85&amp;E93&amp;J93&amp;N93</f>
        <v>Source C (4)</v>
      </c>
      <c r="E93" s="143"/>
      <c r="F93" s="144"/>
      <c r="G93" s="144"/>
      <c r="H93" s="144"/>
      <c r="I93" s="113" t="str">
        <f t="shared" si="11"/>
        <v/>
      </c>
      <c r="J93" s="143"/>
      <c r="K93" s="144"/>
      <c r="L93" s="143"/>
      <c r="M93" s="144"/>
      <c r="N93" s="143"/>
      <c r="O93" s="144"/>
      <c r="P93" s="144"/>
      <c r="Q93" s="113" t="str">
        <f t="shared" si="9"/>
        <v/>
      </c>
      <c r="R93" s="61" t="e">
        <f t="shared" si="10"/>
        <v>#VALUE!</v>
      </c>
    </row>
    <row r="94" spans="1:18">
      <c r="A94" s="157"/>
      <c r="B94" s="58">
        <v>10</v>
      </c>
      <c r="C94" s="92" t="str">
        <f>A85&amp;E94</f>
        <v>Source C (4)</v>
      </c>
      <c r="D94" s="54" t="str">
        <f>A85&amp;E94&amp;J94&amp;N94</f>
        <v>Source C (4)</v>
      </c>
      <c r="E94" s="143"/>
      <c r="F94" s="144"/>
      <c r="G94" s="144"/>
      <c r="H94" s="144"/>
      <c r="I94" s="113" t="str">
        <f t="shared" si="11"/>
        <v/>
      </c>
      <c r="J94" s="143"/>
      <c r="K94" s="144"/>
      <c r="L94" s="143"/>
      <c r="M94" s="144"/>
      <c r="N94" s="143"/>
      <c r="O94" s="144"/>
      <c r="P94" s="144"/>
      <c r="Q94" s="113" t="str">
        <f t="shared" si="9"/>
        <v/>
      </c>
      <c r="R94" s="61" t="e">
        <f t="shared" si="10"/>
        <v>#VALUE!</v>
      </c>
    </row>
    <row r="95" spans="1:18">
      <c r="A95" s="157"/>
      <c r="B95" s="58">
        <v>11</v>
      </c>
      <c r="C95" s="92" t="str">
        <f>A85&amp;E95</f>
        <v>Source C (4)</v>
      </c>
      <c r="D95" s="54" t="str">
        <f>A85&amp;E95&amp;J95&amp;N95</f>
        <v>Source C (4)</v>
      </c>
      <c r="E95" s="143"/>
      <c r="F95" s="144"/>
      <c r="G95" s="144"/>
      <c r="H95" s="144"/>
      <c r="I95" s="113" t="str">
        <f t="shared" si="11"/>
        <v/>
      </c>
      <c r="J95" s="143"/>
      <c r="K95" s="144"/>
      <c r="L95" s="143"/>
      <c r="M95" s="144"/>
      <c r="N95" s="143"/>
      <c r="O95" s="144"/>
      <c r="P95" s="144"/>
      <c r="Q95" s="113" t="str">
        <f t="shared" si="9"/>
        <v/>
      </c>
      <c r="R95" s="61" t="e">
        <f t="shared" si="10"/>
        <v>#VALUE!</v>
      </c>
    </row>
    <row r="96" spans="1:18">
      <c r="A96" s="157"/>
      <c r="B96" s="58">
        <v>12</v>
      </c>
      <c r="C96" s="92" t="str">
        <f>A85&amp;E96</f>
        <v>Source C (4)</v>
      </c>
      <c r="D96" s="54" t="str">
        <f>A85&amp;E96&amp;J96&amp;N96</f>
        <v>Source C (4)</v>
      </c>
      <c r="E96" s="143"/>
      <c r="F96" s="144"/>
      <c r="G96" s="144"/>
      <c r="H96" s="144"/>
      <c r="I96" s="113" t="str">
        <f t="shared" si="11"/>
        <v/>
      </c>
      <c r="J96" s="143"/>
      <c r="K96" s="144"/>
      <c r="L96" s="143"/>
      <c r="M96" s="144"/>
      <c r="N96" s="143"/>
      <c r="O96" s="144"/>
      <c r="P96" s="144"/>
      <c r="Q96" s="113" t="str">
        <f t="shared" si="9"/>
        <v/>
      </c>
      <c r="R96" s="61" t="e">
        <f t="shared" si="10"/>
        <v>#VALUE!</v>
      </c>
    </row>
    <row r="97" spans="1:18">
      <c r="A97" s="157"/>
      <c r="B97" s="58">
        <v>13</v>
      </c>
      <c r="C97" s="92" t="str">
        <f>A85&amp;E97</f>
        <v>Source C (4)</v>
      </c>
      <c r="D97" s="54" t="str">
        <f>A85&amp;E97&amp;J97&amp;N97</f>
        <v>Source C (4)</v>
      </c>
      <c r="E97" s="143"/>
      <c r="F97" s="144"/>
      <c r="G97" s="144"/>
      <c r="H97" s="144"/>
      <c r="I97" s="113" t="str">
        <f t="shared" si="11"/>
        <v/>
      </c>
      <c r="J97" s="143"/>
      <c r="K97" s="144"/>
      <c r="L97" s="143"/>
      <c r="M97" s="144"/>
      <c r="N97" s="143"/>
      <c r="O97" s="144"/>
      <c r="P97" s="144"/>
      <c r="Q97" s="113" t="str">
        <f t="shared" si="9"/>
        <v/>
      </c>
      <c r="R97" s="61" t="e">
        <f t="shared" si="10"/>
        <v>#VALUE!</v>
      </c>
    </row>
    <row r="98" spans="1:18">
      <c r="A98" s="157"/>
      <c r="B98" s="58">
        <v>14</v>
      </c>
      <c r="C98" s="92" t="str">
        <f>A85&amp;E98</f>
        <v>Source C (4)</v>
      </c>
      <c r="D98" s="54" t="str">
        <f>A85&amp;E98&amp;J98&amp;N98</f>
        <v>Source C (4)</v>
      </c>
      <c r="E98" s="143"/>
      <c r="F98" s="144"/>
      <c r="G98" s="144"/>
      <c r="H98" s="144"/>
      <c r="I98" s="113" t="str">
        <f t="shared" si="11"/>
        <v/>
      </c>
      <c r="J98" s="143"/>
      <c r="K98" s="144"/>
      <c r="L98" s="143"/>
      <c r="M98" s="144"/>
      <c r="N98" s="143"/>
      <c r="O98" s="144"/>
      <c r="P98" s="144"/>
      <c r="Q98" s="113" t="str">
        <f t="shared" si="9"/>
        <v/>
      </c>
      <c r="R98" s="61" t="e">
        <f t="shared" si="10"/>
        <v>#VALUE!</v>
      </c>
    </row>
    <row r="99" spans="1:18">
      <c r="A99" s="157"/>
      <c r="B99" s="58">
        <v>15</v>
      </c>
      <c r="C99" s="92" t="str">
        <f>A85&amp;E99</f>
        <v>Source C (4)</v>
      </c>
      <c r="D99" s="54" t="str">
        <f>A85&amp;E99&amp;J99&amp;N99</f>
        <v>Source C (4)</v>
      </c>
      <c r="E99" s="143"/>
      <c r="F99" s="144"/>
      <c r="G99" s="144"/>
      <c r="H99" s="144"/>
      <c r="I99" s="113" t="str">
        <f t="shared" si="11"/>
        <v/>
      </c>
      <c r="J99" s="143"/>
      <c r="K99" s="144"/>
      <c r="L99" s="143"/>
      <c r="M99" s="144"/>
      <c r="N99" s="143"/>
      <c r="O99" s="144"/>
      <c r="P99" s="144"/>
      <c r="Q99" s="113" t="str">
        <f t="shared" si="9"/>
        <v/>
      </c>
      <c r="R99" s="61" t="e">
        <f t="shared" si="10"/>
        <v>#VALUE!</v>
      </c>
    </row>
    <row r="100" spans="1:18">
      <c r="A100" s="157"/>
      <c r="B100" s="58">
        <v>16</v>
      </c>
      <c r="C100" s="92" t="str">
        <f>A85&amp;E100</f>
        <v>Source C (4)</v>
      </c>
      <c r="D100" s="54" t="str">
        <f>A85&amp;E100&amp;J100&amp;N100</f>
        <v>Source C (4)</v>
      </c>
      <c r="E100" s="143"/>
      <c r="F100" s="144"/>
      <c r="G100" s="144"/>
      <c r="H100" s="144"/>
      <c r="I100" s="113" t="str">
        <f t="shared" si="11"/>
        <v/>
      </c>
      <c r="J100" s="143"/>
      <c r="K100" s="144"/>
      <c r="L100" s="143"/>
      <c r="M100" s="144"/>
      <c r="N100" s="143"/>
      <c r="O100" s="144"/>
      <c r="P100" s="144"/>
      <c r="Q100" s="113" t="str">
        <f t="shared" si="9"/>
        <v/>
      </c>
      <c r="R100" s="61" t="e">
        <f t="shared" si="10"/>
        <v>#VALUE!</v>
      </c>
    </row>
    <row r="101" spans="1:18">
      <c r="A101" s="157"/>
      <c r="B101" s="58">
        <v>17</v>
      </c>
      <c r="C101" s="92" t="str">
        <f>A85&amp;E101</f>
        <v>Source C (4)</v>
      </c>
      <c r="D101" s="54" t="str">
        <f>A85&amp;E101&amp;J101&amp;N101</f>
        <v>Source C (4)</v>
      </c>
      <c r="E101" s="143"/>
      <c r="F101" s="144"/>
      <c r="G101" s="144"/>
      <c r="H101" s="144"/>
      <c r="I101" s="113" t="str">
        <f t="shared" si="11"/>
        <v/>
      </c>
      <c r="J101" s="143"/>
      <c r="K101" s="144"/>
      <c r="L101" s="143"/>
      <c r="M101" s="144"/>
      <c r="N101" s="143"/>
      <c r="O101" s="144"/>
      <c r="P101" s="144"/>
      <c r="Q101" s="113" t="str">
        <f t="shared" si="9"/>
        <v/>
      </c>
      <c r="R101" s="61" t="e">
        <f t="shared" si="10"/>
        <v>#VALUE!</v>
      </c>
    </row>
    <row r="102" spans="1:18">
      <c r="A102" s="157"/>
      <c r="B102" s="58">
        <v>18</v>
      </c>
      <c r="C102" s="92" t="str">
        <f>A85&amp;E102</f>
        <v>Source C (4)</v>
      </c>
      <c r="D102" s="54" t="str">
        <f>A85&amp;E102&amp;J102&amp;N102</f>
        <v>Source C (4)</v>
      </c>
      <c r="E102" s="143"/>
      <c r="F102" s="144"/>
      <c r="G102" s="144"/>
      <c r="H102" s="144"/>
      <c r="I102" s="113" t="str">
        <f t="shared" si="11"/>
        <v/>
      </c>
      <c r="J102" s="143"/>
      <c r="K102" s="144"/>
      <c r="L102" s="143"/>
      <c r="M102" s="144"/>
      <c r="N102" s="143"/>
      <c r="O102" s="144"/>
      <c r="P102" s="144"/>
      <c r="Q102" s="113" t="str">
        <f t="shared" si="9"/>
        <v/>
      </c>
      <c r="R102" s="61" t="e">
        <f t="shared" si="10"/>
        <v>#VALUE!</v>
      </c>
    </row>
    <row r="103" spans="1:18">
      <c r="A103" s="157"/>
      <c r="B103" s="58">
        <v>19</v>
      </c>
      <c r="C103" s="92" t="str">
        <f>A85&amp;E103</f>
        <v>Source C (4)</v>
      </c>
      <c r="D103" s="54" t="str">
        <f>A85&amp;E103&amp;J103&amp;N103</f>
        <v>Source C (4)</v>
      </c>
      <c r="E103" s="143"/>
      <c r="F103" s="144"/>
      <c r="G103" s="144"/>
      <c r="H103" s="144"/>
      <c r="I103" s="113" t="str">
        <f t="shared" si="11"/>
        <v/>
      </c>
      <c r="J103" s="143"/>
      <c r="K103" s="144"/>
      <c r="L103" s="143"/>
      <c r="M103" s="144"/>
      <c r="N103" s="143"/>
      <c r="O103" s="144"/>
      <c r="P103" s="144"/>
      <c r="Q103" s="113" t="str">
        <f t="shared" si="9"/>
        <v/>
      </c>
      <c r="R103" s="61" t="e">
        <f t="shared" si="10"/>
        <v>#VALUE!</v>
      </c>
    </row>
    <row r="104" spans="1:18" ht="13.5" thickBot="1">
      <c r="A104" s="158"/>
      <c r="B104" s="93">
        <v>20</v>
      </c>
      <c r="C104" s="94" t="str">
        <f>A85&amp;E104</f>
        <v>Source C (4)</v>
      </c>
      <c r="D104" s="95" t="str">
        <f>A85&amp;E104&amp;J104&amp;N104</f>
        <v>Source C (4)</v>
      </c>
      <c r="E104" s="145"/>
      <c r="F104" s="146"/>
      <c r="G104" s="146"/>
      <c r="H104" s="146"/>
      <c r="I104" s="114" t="str">
        <f t="shared" si="11"/>
        <v/>
      </c>
      <c r="J104" s="145"/>
      <c r="K104" s="146"/>
      <c r="L104" s="145"/>
      <c r="M104" s="146"/>
      <c r="N104" s="145"/>
      <c r="O104" s="146"/>
      <c r="P104" s="146"/>
      <c r="Q104" s="114" t="str">
        <f t="shared" si="9"/>
        <v/>
      </c>
      <c r="R104" s="96" t="e">
        <f t="shared" si="10"/>
        <v>#VALUE!</v>
      </c>
    </row>
    <row r="105" spans="1:18" ht="13.5" thickBot="1">
      <c r="A105" s="51"/>
      <c r="B105" s="30"/>
      <c r="C105" s="30"/>
      <c r="D105" s="51"/>
      <c r="E105" s="51"/>
      <c r="I105" s="30"/>
      <c r="J105" s="51"/>
      <c r="K105" s="30"/>
      <c r="L105" s="51"/>
      <c r="M105" s="30"/>
      <c r="N105" s="51"/>
      <c r="O105" s="30"/>
      <c r="P105" s="30"/>
      <c r="Q105" s="51"/>
      <c r="R105" s="51"/>
    </row>
    <row r="106" spans="1:18">
      <c r="A106" s="45"/>
      <c r="B106" s="46"/>
      <c r="C106" s="46"/>
      <c r="D106" s="47"/>
      <c r="E106" s="47"/>
      <c r="F106" s="48" t="s">
        <v>95</v>
      </c>
      <c r="G106" s="48" t="s">
        <v>96</v>
      </c>
      <c r="H106" s="48" t="s">
        <v>97</v>
      </c>
      <c r="I106" s="46"/>
      <c r="J106" s="47"/>
      <c r="K106" s="48" t="s">
        <v>98</v>
      </c>
      <c r="L106" s="47"/>
      <c r="M106" s="48" t="s">
        <v>99</v>
      </c>
      <c r="N106" s="47"/>
      <c r="O106" s="48" t="s">
        <v>100</v>
      </c>
      <c r="P106" s="48" t="s">
        <v>101</v>
      </c>
      <c r="Q106" s="47"/>
      <c r="R106" s="50"/>
    </row>
    <row r="107" spans="1:18" ht="38.25">
      <c r="A107" s="52" t="s">
        <v>112</v>
      </c>
      <c r="B107" s="53" t="s">
        <v>113</v>
      </c>
      <c r="C107" s="91" t="s">
        <v>114</v>
      </c>
      <c r="D107" s="55" t="s">
        <v>115</v>
      </c>
      <c r="E107" s="54" t="s">
        <v>122</v>
      </c>
      <c r="F107" s="53" t="s">
        <v>147</v>
      </c>
      <c r="G107" s="53" t="s">
        <v>148</v>
      </c>
      <c r="H107" s="53" t="s">
        <v>149</v>
      </c>
      <c r="I107" s="112" t="s">
        <v>104</v>
      </c>
      <c r="J107" s="55" t="s">
        <v>121</v>
      </c>
      <c r="K107" s="53" t="s">
        <v>150</v>
      </c>
      <c r="L107" s="55" t="s">
        <v>123</v>
      </c>
      <c r="M107" s="53" t="s">
        <v>150</v>
      </c>
      <c r="N107" s="56" t="s">
        <v>124</v>
      </c>
      <c r="O107" s="53" t="s">
        <v>150</v>
      </c>
      <c r="P107" s="57" t="s">
        <v>151</v>
      </c>
      <c r="Q107" s="112" t="s">
        <v>92</v>
      </c>
      <c r="R107" s="115" t="s">
        <v>105</v>
      </c>
    </row>
    <row r="108" spans="1:18" ht="13.9" customHeight="1">
      <c r="A108" s="156" t="s">
        <v>116</v>
      </c>
      <c r="B108" s="58">
        <v>1</v>
      </c>
      <c r="C108" s="92" t="str">
        <f>A108&amp;E108</f>
        <v>Plant / Supplier</v>
      </c>
      <c r="D108" s="54" t="str">
        <f>A108&amp;E108&amp;J108&amp;N108</f>
        <v>Plant / Supplier</v>
      </c>
      <c r="E108" s="143"/>
      <c r="F108" s="144"/>
      <c r="G108" s="144"/>
      <c r="H108" s="144"/>
      <c r="I108" s="113" t="str">
        <f>IF(F108&gt;0,F108*G108*H108,"")</f>
        <v/>
      </c>
      <c r="J108" s="143"/>
      <c r="K108" s="144"/>
      <c r="L108" s="143"/>
      <c r="M108" s="144"/>
      <c r="N108" s="143"/>
      <c r="O108" s="144"/>
      <c r="P108" s="144"/>
      <c r="Q108" s="113" t="str">
        <f t="shared" ref="Q108:Q127" si="12">IF(K108&gt;0,K108*M108*O108*P108,"")</f>
        <v/>
      </c>
      <c r="R108" s="61" t="e">
        <f t="shared" ref="R108:R127" si="13">Q108*I108</f>
        <v>#VALUE!</v>
      </c>
    </row>
    <row r="109" spans="1:18">
      <c r="A109" s="157"/>
      <c r="B109" s="58">
        <v>2</v>
      </c>
      <c r="C109" s="92" t="str">
        <f>A108&amp;E109</f>
        <v>Plant / Supplier</v>
      </c>
      <c r="D109" s="54" t="str">
        <f>A108&amp;E109&amp;J109&amp;N109</f>
        <v>Plant / Supplier</v>
      </c>
      <c r="E109" s="143"/>
      <c r="F109" s="144"/>
      <c r="G109" s="144"/>
      <c r="H109" s="144"/>
      <c r="I109" s="113" t="str">
        <f t="shared" ref="I109:I127" si="14">IF(F109&gt;0,F109*G109*H109,"")</f>
        <v/>
      </c>
      <c r="J109" s="143"/>
      <c r="K109" s="144"/>
      <c r="L109" s="143"/>
      <c r="M109" s="144"/>
      <c r="N109" s="143"/>
      <c r="O109" s="144"/>
      <c r="P109" s="144"/>
      <c r="Q109" s="113" t="str">
        <f t="shared" si="12"/>
        <v/>
      </c>
      <c r="R109" s="61" t="e">
        <f t="shared" si="13"/>
        <v>#VALUE!</v>
      </c>
    </row>
    <row r="110" spans="1:18">
      <c r="A110" s="157"/>
      <c r="B110" s="58">
        <v>3</v>
      </c>
      <c r="C110" s="92" t="str">
        <f>A108&amp;E110</f>
        <v>Plant / Supplier</v>
      </c>
      <c r="D110" s="54" t="str">
        <f>A108&amp;E110&amp;J110&amp;N110</f>
        <v>Plant / Supplier</v>
      </c>
      <c r="E110" s="143"/>
      <c r="F110" s="144"/>
      <c r="G110" s="144"/>
      <c r="H110" s="144"/>
      <c r="I110" s="113" t="str">
        <f t="shared" si="14"/>
        <v/>
      </c>
      <c r="J110" s="143"/>
      <c r="K110" s="144"/>
      <c r="L110" s="143"/>
      <c r="M110" s="144"/>
      <c r="N110" s="143"/>
      <c r="O110" s="144"/>
      <c r="P110" s="144"/>
      <c r="Q110" s="113" t="str">
        <f t="shared" si="12"/>
        <v/>
      </c>
      <c r="R110" s="61" t="e">
        <f t="shared" si="13"/>
        <v>#VALUE!</v>
      </c>
    </row>
    <row r="111" spans="1:18">
      <c r="A111" s="157"/>
      <c r="B111" s="58">
        <v>4</v>
      </c>
      <c r="C111" s="92" t="str">
        <f>A108&amp;E111</f>
        <v>Plant / Supplier</v>
      </c>
      <c r="D111" s="54" t="str">
        <f>A108&amp;E111&amp;J111&amp;N111</f>
        <v>Plant / Supplier</v>
      </c>
      <c r="E111" s="143"/>
      <c r="F111" s="144"/>
      <c r="G111" s="144"/>
      <c r="H111" s="144"/>
      <c r="I111" s="113" t="str">
        <f t="shared" si="14"/>
        <v/>
      </c>
      <c r="J111" s="143"/>
      <c r="K111" s="144"/>
      <c r="L111" s="143"/>
      <c r="M111" s="144"/>
      <c r="N111" s="143"/>
      <c r="O111" s="144"/>
      <c r="P111" s="144"/>
      <c r="Q111" s="113" t="str">
        <f t="shared" si="12"/>
        <v/>
      </c>
      <c r="R111" s="61" t="e">
        <f t="shared" si="13"/>
        <v>#VALUE!</v>
      </c>
    </row>
    <row r="112" spans="1:18">
      <c r="A112" s="157"/>
      <c r="B112" s="58">
        <v>5</v>
      </c>
      <c r="C112" s="92" t="str">
        <f>A108&amp;E112</f>
        <v>Plant / Supplier</v>
      </c>
      <c r="D112" s="54" t="str">
        <f>A108&amp;E112&amp;J112&amp;N112</f>
        <v>Plant / Supplier</v>
      </c>
      <c r="E112" s="143"/>
      <c r="F112" s="144"/>
      <c r="G112" s="144"/>
      <c r="H112" s="144"/>
      <c r="I112" s="113" t="str">
        <f t="shared" si="14"/>
        <v/>
      </c>
      <c r="J112" s="143"/>
      <c r="K112" s="144"/>
      <c r="L112" s="143"/>
      <c r="M112" s="144"/>
      <c r="N112" s="143"/>
      <c r="O112" s="144"/>
      <c r="P112" s="144"/>
      <c r="Q112" s="113" t="str">
        <f t="shared" si="12"/>
        <v/>
      </c>
      <c r="R112" s="61" t="e">
        <f t="shared" si="13"/>
        <v>#VALUE!</v>
      </c>
    </row>
    <row r="113" spans="1:18">
      <c r="A113" s="157"/>
      <c r="B113" s="58">
        <v>6</v>
      </c>
      <c r="C113" s="92" t="str">
        <f>A108&amp;E113</f>
        <v>Plant / Supplier</v>
      </c>
      <c r="D113" s="54" t="str">
        <f>A108&amp;E113&amp;J113&amp;N113</f>
        <v>Plant / Supplier</v>
      </c>
      <c r="E113" s="143"/>
      <c r="F113" s="144"/>
      <c r="G113" s="144"/>
      <c r="H113" s="144"/>
      <c r="I113" s="113" t="str">
        <f t="shared" si="14"/>
        <v/>
      </c>
      <c r="J113" s="143"/>
      <c r="K113" s="144"/>
      <c r="L113" s="143"/>
      <c r="M113" s="144"/>
      <c r="N113" s="143"/>
      <c r="O113" s="144"/>
      <c r="P113" s="144"/>
      <c r="Q113" s="113" t="str">
        <f t="shared" si="12"/>
        <v/>
      </c>
      <c r="R113" s="61" t="e">
        <f t="shared" si="13"/>
        <v>#VALUE!</v>
      </c>
    </row>
    <row r="114" spans="1:18">
      <c r="A114" s="157"/>
      <c r="B114" s="58">
        <v>7</v>
      </c>
      <c r="C114" s="92" t="str">
        <f>A108&amp;E114</f>
        <v>Plant / Supplier</v>
      </c>
      <c r="D114" s="54" t="str">
        <f>A108&amp;E114&amp;J114&amp;N114</f>
        <v>Plant / Supplier</v>
      </c>
      <c r="E114" s="143"/>
      <c r="F114" s="144"/>
      <c r="G114" s="144"/>
      <c r="H114" s="144"/>
      <c r="I114" s="113" t="str">
        <f t="shared" si="14"/>
        <v/>
      </c>
      <c r="J114" s="143"/>
      <c r="K114" s="144"/>
      <c r="L114" s="143"/>
      <c r="M114" s="144"/>
      <c r="N114" s="143"/>
      <c r="O114" s="144"/>
      <c r="P114" s="144"/>
      <c r="Q114" s="113" t="str">
        <f t="shared" si="12"/>
        <v/>
      </c>
      <c r="R114" s="61" t="e">
        <f t="shared" si="13"/>
        <v>#VALUE!</v>
      </c>
    </row>
    <row r="115" spans="1:18">
      <c r="A115" s="157"/>
      <c r="B115" s="58">
        <v>8</v>
      </c>
      <c r="C115" s="92" t="str">
        <f>A108&amp;E115</f>
        <v>Plant / Supplier</v>
      </c>
      <c r="D115" s="54" t="str">
        <f>A108&amp;E115&amp;J115&amp;N115</f>
        <v>Plant / Supplier</v>
      </c>
      <c r="E115" s="143"/>
      <c r="F115" s="144"/>
      <c r="G115" s="144"/>
      <c r="H115" s="144"/>
      <c r="I115" s="113" t="str">
        <f t="shared" si="14"/>
        <v/>
      </c>
      <c r="J115" s="143"/>
      <c r="K115" s="144"/>
      <c r="L115" s="143"/>
      <c r="M115" s="144"/>
      <c r="N115" s="143"/>
      <c r="O115" s="144"/>
      <c r="P115" s="144"/>
      <c r="Q115" s="113" t="str">
        <f t="shared" si="12"/>
        <v/>
      </c>
      <c r="R115" s="61" t="e">
        <f t="shared" si="13"/>
        <v>#VALUE!</v>
      </c>
    </row>
    <row r="116" spans="1:18">
      <c r="A116" s="157"/>
      <c r="B116" s="58">
        <v>9</v>
      </c>
      <c r="C116" s="92" t="str">
        <f>A108&amp;E116</f>
        <v>Plant / Supplier</v>
      </c>
      <c r="D116" s="54" t="str">
        <f>A108&amp;E116&amp;J116&amp;N116</f>
        <v>Plant / Supplier</v>
      </c>
      <c r="E116" s="143"/>
      <c r="F116" s="144"/>
      <c r="G116" s="144"/>
      <c r="H116" s="144"/>
      <c r="I116" s="113" t="str">
        <f t="shared" si="14"/>
        <v/>
      </c>
      <c r="J116" s="143"/>
      <c r="K116" s="144"/>
      <c r="L116" s="143"/>
      <c r="M116" s="144"/>
      <c r="N116" s="143"/>
      <c r="O116" s="144"/>
      <c r="P116" s="144"/>
      <c r="Q116" s="113" t="str">
        <f t="shared" si="12"/>
        <v/>
      </c>
      <c r="R116" s="61" t="e">
        <f t="shared" si="13"/>
        <v>#VALUE!</v>
      </c>
    </row>
    <row r="117" spans="1:18">
      <c r="A117" s="157"/>
      <c r="B117" s="58">
        <v>10</v>
      </c>
      <c r="C117" s="92" t="str">
        <f>A108&amp;E117</f>
        <v>Plant / Supplier</v>
      </c>
      <c r="D117" s="54" t="str">
        <f>A108&amp;E117&amp;J117&amp;N117</f>
        <v>Plant / Supplier</v>
      </c>
      <c r="E117" s="143"/>
      <c r="F117" s="144"/>
      <c r="G117" s="144"/>
      <c r="H117" s="144"/>
      <c r="I117" s="113" t="str">
        <f t="shared" si="14"/>
        <v/>
      </c>
      <c r="J117" s="143"/>
      <c r="K117" s="144"/>
      <c r="L117" s="143"/>
      <c r="M117" s="144"/>
      <c r="N117" s="143"/>
      <c r="O117" s="144"/>
      <c r="P117" s="144"/>
      <c r="Q117" s="113" t="str">
        <f t="shared" si="12"/>
        <v/>
      </c>
      <c r="R117" s="61" t="e">
        <f t="shared" si="13"/>
        <v>#VALUE!</v>
      </c>
    </row>
    <row r="118" spans="1:18">
      <c r="A118" s="157"/>
      <c r="B118" s="58">
        <v>11</v>
      </c>
      <c r="C118" s="92" t="str">
        <f>A108&amp;E118</f>
        <v>Plant / Supplier</v>
      </c>
      <c r="D118" s="54" t="str">
        <f>A108&amp;E118&amp;J118&amp;N118</f>
        <v>Plant / Supplier</v>
      </c>
      <c r="E118" s="143"/>
      <c r="F118" s="144"/>
      <c r="G118" s="144"/>
      <c r="H118" s="144"/>
      <c r="I118" s="113" t="str">
        <f t="shared" si="14"/>
        <v/>
      </c>
      <c r="J118" s="143"/>
      <c r="K118" s="144"/>
      <c r="L118" s="143"/>
      <c r="M118" s="144"/>
      <c r="N118" s="143"/>
      <c r="O118" s="144"/>
      <c r="P118" s="144"/>
      <c r="Q118" s="113" t="str">
        <f t="shared" si="12"/>
        <v/>
      </c>
      <c r="R118" s="61" t="e">
        <f t="shared" si="13"/>
        <v>#VALUE!</v>
      </c>
    </row>
    <row r="119" spans="1:18">
      <c r="A119" s="157"/>
      <c r="B119" s="58">
        <v>12</v>
      </c>
      <c r="C119" s="92" t="str">
        <f>A108&amp;E119</f>
        <v>Plant / Supplier</v>
      </c>
      <c r="D119" s="54" t="str">
        <f>A108&amp;E119&amp;J119&amp;N119</f>
        <v>Plant / Supplier</v>
      </c>
      <c r="E119" s="143"/>
      <c r="F119" s="144"/>
      <c r="G119" s="144"/>
      <c r="H119" s="144"/>
      <c r="I119" s="113" t="str">
        <f t="shared" si="14"/>
        <v/>
      </c>
      <c r="J119" s="143"/>
      <c r="K119" s="144"/>
      <c r="L119" s="143"/>
      <c r="M119" s="144"/>
      <c r="N119" s="143"/>
      <c r="O119" s="144"/>
      <c r="P119" s="144"/>
      <c r="Q119" s="113" t="str">
        <f t="shared" si="12"/>
        <v/>
      </c>
      <c r="R119" s="61" t="e">
        <f t="shared" si="13"/>
        <v>#VALUE!</v>
      </c>
    </row>
    <row r="120" spans="1:18">
      <c r="A120" s="157"/>
      <c r="B120" s="58">
        <v>13</v>
      </c>
      <c r="C120" s="92" t="str">
        <f>A108&amp;E120</f>
        <v>Plant / Supplier</v>
      </c>
      <c r="D120" s="54" t="str">
        <f>A108&amp;E120&amp;J120&amp;N120</f>
        <v>Plant / Supplier</v>
      </c>
      <c r="E120" s="143"/>
      <c r="F120" s="144"/>
      <c r="G120" s="144"/>
      <c r="H120" s="144"/>
      <c r="I120" s="113" t="str">
        <f t="shared" si="14"/>
        <v/>
      </c>
      <c r="J120" s="143"/>
      <c r="K120" s="144"/>
      <c r="L120" s="143"/>
      <c r="M120" s="144"/>
      <c r="N120" s="143"/>
      <c r="O120" s="144"/>
      <c r="P120" s="144"/>
      <c r="Q120" s="113" t="str">
        <f t="shared" si="12"/>
        <v/>
      </c>
      <c r="R120" s="61" t="e">
        <f t="shared" si="13"/>
        <v>#VALUE!</v>
      </c>
    </row>
    <row r="121" spans="1:18">
      <c r="A121" s="157"/>
      <c r="B121" s="58">
        <v>14</v>
      </c>
      <c r="C121" s="92" t="str">
        <f>A108&amp;E121</f>
        <v>Plant / Supplier</v>
      </c>
      <c r="D121" s="54" t="str">
        <f>A108&amp;E121&amp;J121&amp;N121</f>
        <v>Plant / Supplier</v>
      </c>
      <c r="E121" s="143"/>
      <c r="F121" s="144"/>
      <c r="G121" s="144"/>
      <c r="H121" s="144"/>
      <c r="I121" s="113" t="str">
        <f t="shared" si="14"/>
        <v/>
      </c>
      <c r="J121" s="143"/>
      <c r="K121" s="144"/>
      <c r="L121" s="143"/>
      <c r="M121" s="144"/>
      <c r="N121" s="143"/>
      <c r="O121" s="144"/>
      <c r="P121" s="144"/>
      <c r="Q121" s="113" t="str">
        <f t="shared" si="12"/>
        <v/>
      </c>
      <c r="R121" s="61" t="e">
        <f t="shared" si="13"/>
        <v>#VALUE!</v>
      </c>
    </row>
    <row r="122" spans="1:18">
      <c r="A122" s="157"/>
      <c r="B122" s="58">
        <v>15</v>
      </c>
      <c r="C122" s="92" t="str">
        <f>A108&amp;E122</f>
        <v>Plant / Supplier</v>
      </c>
      <c r="D122" s="54" t="str">
        <f>A108&amp;E122&amp;J122&amp;N122</f>
        <v>Plant / Supplier</v>
      </c>
      <c r="E122" s="143"/>
      <c r="F122" s="144"/>
      <c r="G122" s="144"/>
      <c r="H122" s="144"/>
      <c r="I122" s="113" t="str">
        <f t="shared" si="14"/>
        <v/>
      </c>
      <c r="J122" s="143"/>
      <c r="K122" s="144"/>
      <c r="L122" s="143"/>
      <c r="M122" s="144"/>
      <c r="N122" s="143"/>
      <c r="O122" s="144"/>
      <c r="P122" s="144"/>
      <c r="Q122" s="113" t="str">
        <f t="shared" si="12"/>
        <v/>
      </c>
      <c r="R122" s="61" t="e">
        <f t="shared" si="13"/>
        <v>#VALUE!</v>
      </c>
    </row>
    <row r="123" spans="1:18">
      <c r="A123" s="157"/>
      <c r="B123" s="58">
        <v>16</v>
      </c>
      <c r="C123" s="92" t="str">
        <f>A108&amp;E123</f>
        <v>Plant / Supplier</v>
      </c>
      <c r="D123" s="54" t="str">
        <f>A108&amp;E123&amp;J123&amp;N123</f>
        <v>Plant / Supplier</v>
      </c>
      <c r="E123" s="143"/>
      <c r="F123" s="144"/>
      <c r="G123" s="144"/>
      <c r="H123" s="144"/>
      <c r="I123" s="113" t="str">
        <f t="shared" si="14"/>
        <v/>
      </c>
      <c r="J123" s="143"/>
      <c r="K123" s="144"/>
      <c r="L123" s="143"/>
      <c r="M123" s="144"/>
      <c r="N123" s="143"/>
      <c r="O123" s="144"/>
      <c r="P123" s="144"/>
      <c r="Q123" s="113" t="str">
        <f t="shared" si="12"/>
        <v/>
      </c>
      <c r="R123" s="61" t="e">
        <f t="shared" si="13"/>
        <v>#VALUE!</v>
      </c>
    </row>
    <row r="124" spans="1:18">
      <c r="A124" s="157"/>
      <c r="B124" s="58">
        <v>17</v>
      </c>
      <c r="C124" s="92" t="str">
        <f>A108&amp;E124</f>
        <v>Plant / Supplier</v>
      </c>
      <c r="D124" s="54" t="str">
        <f>A108&amp;E124&amp;J124&amp;N124</f>
        <v>Plant / Supplier</v>
      </c>
      <c r="E124" s="143"/>
      <c r="F124" s="144"/>
      <c r="G124" s="144"/>
      <c r="H124" s="144"/>
      <c r="I124" s="113" t="str">
        <f t="shared" si="14"/>
        <v/>
      </c>
      <c r="J124" s="143"/>
      <c r="K124" s="144"/>
      <c r="L124" s="143"/>
      <c r="M124" s="144"/>
      <c r="N124" s="143"/>
      <c r="O124" s="144"/>
      <c r="P124" s="144"/>
      <c r="Q124" s="113" t="str">
        <f t="shared" si="12"/>
        <v/>
      </c>
      <c r="R124" s="61" t="e">
        <f t="shared" si="13"/>
        <v>#VALUE!</v>
      </c>
    </row>
    <row r="125" spans="1:18">
      <c r="A125" s="157"/>
      <c r="B125" s="58">
        <v>18</v>
      </c>
      <c r="C125" s="92" t="str">
        <f>A108&amp;E125</f>
        <v>Plant / Supplier</v>
      </c>
      <c r="D125" s="54" t="str">
        <f>A108&amp;E125&amp;J125&amp;N125</f>
        <v>Plant / Supplier</v>
      </c>
      <c r="E125" s="143"/>
      <c r="F125" s="144"/>
      <c r="G125" s="144"/>
      <c r="H125" s="144"/>
      <c r="I125" s="113" t="str">
        <f t="shared" si="14"/>
        <v/>
      </c>
      <c r="J125" s="143"/>
      <c r="K125" s="144"/>
      <c r="L125" s="143"/>
      <c r="M125" s="144"/>
      <c r="N125" s="143"/>
      <c r="O125" s="144"/>
      <c r="P125" s="144"/>
      <c r="Q125" s="113" t="str">
        <f t="shared" si="12"/>
        <v/>
      </c>
      <c r="R125" s="61" t="e">
        <f t="shared" si="13"/>
        <v>#VALUE!</v>
      </c>
    </row>
    <row r="126" spans="1:18">
      <c r="A126" s="157"/>
      <c r="B126" s="58">
        <v>19</v>
      </c>
      <c r="C126" s="92" t="str">
        <f>A108&amp;E126</f>
        <v>Plant / Supplier</v>
      </c>
      <c r="D126" s="54" t="str">
        <f>A108&amp;E126&amp;J126&amp;N126</f>
        <v>Plant / Supplier</v>
      </c>
      <c r="E126" s="143"/>
      <c r="F126" s="144"/>
      <c r="G126" s="144"/>
      <c r="H126" s="144"/>
      <c r="I126" s="113" t="str">
        <f t="shared" si="14"/>
        <v/>
      </c>
      <c r="J126" s="143"/>
      <c r="K126" s="144"/>
      <c r="L126" s="143"/>
      <c r="M126" s="144"/>
      <c r="N126" s="143"/>
      <c r="O126" s="144"/>
      <c r="P126" s="144"/>
      <c r="Q126" s="113" t="str">
        <f t="shared" si="12"/>
        <v/>
      </c>
      <c r="R126" s="61" t="e">
        <f t="shared" si="13"/>
        <v>#VALUE!</v>
      </c>
    </row>
    <row r="127" spans="1:18" ht="13.5" thickBot="1">
      <c r="A127" s="158"/>
      <c r="B127" s="93">
        <v>20</v>
      </c>
      <c r="C127" s="94" t="str">
        <f>A108&amp;E127</f>
        <v>Plant / Supplier</v>
      </c>
      <c r="D127" s="95" t="str">
        <f>A108&amp;E127&amp;J127&amp;N127</f>
        <v>Plant / Supplier</v>
      </c>
      <c r="E127" s="145"/>
      <c r="F127" s="146"/>
      <c r="G127" s="146"/>
      <c r="H127" s="146"/>
      <c r="I127" s="114" t="str">
        <f t="shared" si="14"/>
        <v/>
      </c>
      <c r="J127" s="145"/>
      <c r="K127" s="146"/>
      <c r="L127" s="145"/>
      <c r="M127" s="146"/>
      <c r="N127" s="145"/>
      <c r="O127" s="146"/>
      <c r="P127" s="146"/>
      <c r="Q127" s="114" t="str">
        <f t="shared" si="12"/>
        <v/>
      </c>
      <c r="R127" s="96" t="e">
        <f t="shared" si="13"/>
        <v>#VALUE!</v>
      </c>
    </row>
    <row r="128" spans="1:18" ht="13.5" thickBot="1">
      <c r="A128" s="51"/>
      <c r="B128" s="30"/>
      <c r="C128" s="30"/>
      <c r="D128" s="51"/>
      <c r="E128" s="51"/>
      <c r="I128" s="30"/>
      <c r="J128" s="51"/>
      <c r="K128" s="30"/>
      <c r="L128" s="51"/>
      <c r="M128" s="30"/>
      <c r="N128" s="51"/>
      <c r="O128" s="30"/>
      <c r="P128" s="30"/>
      <c r="Q128" s="51"/>
      <c r="R128" s="51"/>
    </row>
    <row r="129" spans="1:18">
      <c r="A129" s="45"/>
      <c r="B129" s="46"/>
      <c r="C129" s="46"/>
      <c r="D129" s="47"/>
      <c r="E129" s="47"/>
      <c r="F129" s="48" t="s">
        <v>95</v>
      </c>
      <c r="G129" s="48" t="s">
        <v>96</v>
      </c>
      <c r="H129" s="48" t="s">
        <v>97</v>
      </c>
      <c r="I129" s="46"/>
      <c r="J129" s="47"/>
      <c r="K129" s="48" t="s">
        <v>98</v>
      </c>
      <c r="L129" s="47"/>
      <c r="M129" s="48" t="s">
        <v>99</v>
      </c>
      <c r="N129" s="47"/>
      <c r="O129" s="48" t="s">
        <v>100</v>
      </c>
      <c r="P129" s="48" t="s">
        <v>101</v>
      </c>
      <c r="Q129" s="47"/>
      <c r="R129" s="50"/>
    </row>
    <row r="130" spans="1:18" ht="38.25">
      <c r="A130" s="52" t="s">
        <v>112</v>
      </c>
      <c r="B130" s="53" t="s">
        <v>113</v>
      </c>
      <c r="C130" s="91" t="s">
        <v>114</v>
      </c>
      <c r="D130" s="55" t="s">
        <v>115</v>
      </c>
      <c r="E130" s="54" t="s">
        <v>122</v>
      </c>
      <c r="F130" s="53" t="s">
        <v>147</v>
      </c>
      <c r="G130" s="53" t="s">
        <v>148</v>
      </c>
      <c r="H130" s="53" t="s">
        <v>149</v>
      </c>
      <c r="I130" s="112" t="s">
        <v>104</v>
      </c>
      <c r="J130" s="55" t="s">
        <v>121</v>
      </c>
      <c r="K130" s="53" t="s">
        <v>150</v>
      </c>
      <c r="L130" s="55" t="s">
        <v>123</v>
      </c>
      <c r="M130" s="53" t="s">
        <v>150</v>
      </c>
      <c r="N130" s="56" t="s">
        <v>124</v>
      </c>
      <c r="O130" s="53" t="s">
        <v>150</v>
      </c>
      <c r="P130" s="57" t="s">
        <v>151</v>
      </c>
      <c r="Q130" s="112" t="s">
        <v>92</v>
      </c>
      <c r="R130" s="115" t="s">
        <v>105</v>
      </c>
    </row>
    <row r="131" spans="1:18" ht="13.9" customHeight="1">
      <c r="A131" s="156" t="s">
        <v>116</v>
      </c>
      <c r="B131" s="58">
        <v>1</v>
      </c>
      <c r="C131" s="92" t="str">
        <f>A131&amp;E131</f>
        <v>Plant / Supplier</v>
      </c>
      <c r="D131" s="54" t="str">
        <f>A131&amp;E131&amp;J131&amp;N131</f>
        <v>Plant / Supplier</v>
      </c>
      <c r="E131" s="143"/>
      <c r="F131" s="144"/>
      <c r="G131" s="144"/>
      <c r="H131" s="144"/>
      <c r="I131" s="113" t="str">
        <f>IF(F131&gt;0,F131*G131*H131,"")</f>
        <v/>
      </c>
      <c r="J131" s="143"/>
      <c r="K131" s="144"/>
      <c r="L131" s="143"/>
      <c r="M131" s="144"/>
      <c r="N131" s="143"/>
      <c r="O131" s="144"/>
      <c r="P131" s="144"/>
      <c r="Q131" s="113" t="str">
        <f t="shared" ref="Q131:Q150" si="15">IF(K131&gt;0,K131*M131*O131*P131,"")</f>
        <v/>
      </c>
      <c r="R131" s="61" t="e">
        <f t="shared" ref="R131:R150" si="16">Q131*I131</f>
        <v>#VALUE!</v>
      </c>
    </row>
    <row r="132" spans="1:18">
      <c r="A132" s="157"/>
      <c r="B132" s="58">
        <v>2</v>
      </c>
      <c r="C132" s="92" t="str">
        <f>A131&amp;E132</f>
        <v>Plant / Supplier</v>
      </c>
      <c r="D132" s="54" t="str">
        <f>A131&amp;E132&amp;J132&amp;N132</f>
        <v>Plant / Supplier</v>
      </c>
      <c r="E132" s="143"/>
      <c r="F132" s="144"/>
      <c r="G132" s="144"/>
      <c r="H132" s="144"/>
      <c r="I132" s="113" t="str">
        <f t="shared" ref="I132:I150" si="17">IF(F132&gt;0,F132*G132*H132,"")</f>
        <v/>
      </c>
      <c r="J132" s="143"/>
      <c r="K132" s="144"/>
      <c r="L132" s="143"/>
      <c r="M132" s="144"/>
      <c r="N132" s="143"/>
      <c r="O132" s="144"/>
      <c r="P132" s="144"/>
      <c r="Q132" s="113" t="str">
        <f t="shared" si="15"/>
        <v/>
      </c>
      <c r="R132" s="61" t="e">
        <f t="shared" si="16"/>
        <v>#VALUE!</v>
      </c>
    </row>
    <row r="133" spans="1:18">
      <c r="A133" s="157"/>
      <c r="B133" s="58">
        <v>3</v>
      </c>
      <c r="C133" s="92" t="str">
        <f>A131&amp;E133</f>
        <v>Plant / Supplier</v>
      </c>
      <c r="D133" s="54" t="str">
        <f>A131&amp;E133&amp;J133&amp;N133</f>
        <v>Plant / Supplier</v>
      </c>
      <c r="E133" s="143"/>
      <c r="F133" s="144"/>
      <c r="G133" s="144"/>
      <c r="H133" s="144"/>
      <c r="I133" s="113" t="str">
        <f t="shared" si="17"/>
        <v/>
      </c>
      <c r="J133" s="143"/>
      <c r="K133" s="144"/>
      <c r="L133" s="143"/>
      <c r="M133" s="144"/>
      <c r="N133" s="143"/>
      <c r="O133" s="144"/>
      <c r="P133" s="144"/>
      <c r="Q133" s="113" t="str">
        <f t="shared" si="15"/>
        <v/>
      </c>
      <c r="R133" s="61" t="e">
        <f t="shared" si="16"/>
        <v>#VALUE!</v>
      </c>
    </row>
    <row r="134" spans="1:18">
      <c r="A134" s="157"/>
      <c r="B134" s="58">
        <v>4</v>
      </c>
      <c r="C134" s="92" t="str">
        <f>A131&amp;E134</f>
        <v>Plant / Supplier</v>
      </c>
      <c r="D134" s="54" t="str">
        <f>A131&amp;E134&amp;J134&amp;N134</f>
        <v>Plant / Supplier</v>
      </c>
      <c r="E134" s="143"/>
      <c r="F134" s="144"/>
      <c r="G134" s="144"/>
      <c r="H134" s="144"/>
      <c r="I134" s="113" t="str">
        <f t="shared" si="17"/>
        <v/>
      </c>
      <c r="J134" s="143"/>
      <c r="K134" s="144"/>
      <c r="L134" s="143"/>
      <c r="M134" s="144"/>
      <c r="N134" s="143"/>
      <c r="O134" s="144"/>
      <c r="P134" s="144"/>
      <c r="Q134" s="113" t="str">
        <f t="shared" si="15"/>
        <v/>
      </c>
      <c r="R134" s="61" t="e">
        <f t="shared" si="16"/>
        <v>#VALUE!</v>
      </c>
    </row>
    <row r="135" spans="1:18">
      <c r="A135" s="157"/>
      <c r="B135" s="58">
        <v>5</v>
      </c>
      <c r="C135" s="92" t="str">
        <f>A131&amp;E135</f>
        <v>Plant / Supplier</v>
      </c>
      <c r="D135" s="54" t="str">
        <f>A131&amp;E135&amp;J135&amp;N135</f>
        <v>Plant / Supplier</v>
      </c>
      <c r="E135" s="143"/>
      <c r="F135" s="144"/>
      <c r="G135" s="144"/>
      <c r="H135" s="144"/>
      <c r="I135" s="113" t="str">
        <f t="shared" si="17"/>
        <v/>
      </c>
      <c r="J135" s="143"/>
      <c r="K135" s="144"/>
      <c r="L135" s="143"/>
      <c r="M135" s="144"/>
      <c r="N135" s="143"/>
      <c r="O135" s="144"/>
      <c r="P135" s="144"/>
      <c r="Q135" s="113" t="str">
        <f t="shared" si="15"/>
        <v/>
      </c>
      <c r="R135" s="61" t="e">
        <f t="shared" si="16"/>
        <v>#VALUE!</v>
      </c>
    </row>
    <row r="136" spans="1:18">
      <c r="A136" s="157"/>
      <c r="B136" s="58">
        <v>6</v>
      </c>
      <c r="C136" s="92" t="str">
        <f>A131&amp;E136</f>
        <v>Plant / Supplier</v>
      </c>
      <c r="D136" s="54" t="str">
        <f>A131&amp;E136&amp;J136&amp;N136</f>
        <v>Plant / Supplier</v>
      </c>
      <c r="E136" s="143"/>
      <c r="F136" s="144"/>
      <c r="G136" s="144"/>
      <c r="H136" s="144"/>
      <c r="I136" s="113" t="str">
        <f t="shared" si="17"/>
        <v/>
      </c>
      <c r="J136" s="143"/>
      <c r="K136" s="144"/>
      <c r="L136" s="143"/>
      <c r="M136" s="144"/>
      <c r="N136" s="143"/>
      <c r="O136" s="144"/>
      <c r="P136" s="144"/>
      <c r="Q136" s="113" t="str">
        <f t="shared" si="15"/>
        <v/>
      </c>
      <c r="R136" s="61" t="e">
        <f t="shared" si="16"/>
        <v>#VALUE!</v>
      </c>
    </row>
    <row r="137" spans="1:18">
      <c r="A137" s="157"/>
      <c r="B137" s="58">
        <v>7</v>
      </c>
      <c r="C137" s="92" t="str">
        <f>A131&amp;E137</f>
        <v>Plant / Supplier</v>
      </c>
      <c r="D137" s="54" t="str">
        <f>A131&amp;E137&amp;J137&amp;N137</f>
        <v>Plant / Supplier</v>
      </c>
      <c r="E137" s="143"/>
      <c r="F137" s="144"/>
      <c r="G137" s="144"/>
      <c r="H137" s="144"/>
      <c r="I137" s="113" t="str">
        <f t="shared" si="17"/>
        <v/>
      </c>
      <c r="J137" s="143"/>
      <c r="K137" s="144"/>
      <c r="L137" s="143"/>
      <c r="M137" s="144"/>
      <c r="N137" s="143"/>
      <c r="O137" s="144"/>
      <c r="P137" s="144"/>
      <c r="Q137" s="113" t="str">
        <f t="shared" si="15"/>
        <v/>
      </c>
      <c r="R137" s="61" t="e">
        <f t="shared" si="16"/>
        <v>#VALUE!</v>
      </c>
    </row>
    <row r="138" spans="1:18">
      <c r="A138" s="157"/>
      <c r="B138" s="58">
        <v>8</v>
      </c>
      <c r="C138" s="92" t="str">
        <f>A131&amp;E138</f>
        <v>Plant / Supplier</v>
      </c>
      <c r="D138" s="54" t="str">
        <f>A131&amp;E138&amp;J138&amp;N138</f>
        <v>Plant / Supplier</v>
      </c>
      <c r="E138" s="143"/>
      <c r="F138" s="144"/>
      <c r="G138" s="144"/>
      <c r="H138" s="144"/>
      <c r="I138" s="113" t="str">
        <f t="shared" si="17"/>
        <v/>
      </c>
      <c r="J138" s="143"/>
      <c r="K138" s="144"/>
      <c r="L138" s="143"/>
      <c r="M138" s="144"/>
      <c r="N138" s="143"/>
      <c r="O138" s="144"/>
      <c r="P138" s="144"/>
      <c r="Q138" s="113" t="str">
        <f t="shared" si="15"/>
        <v/>
      </c>
      <c r="R138" s="61" t="e">
        <f t="shared" si="16"/>
        <v>#VALUE!</v>
      </c>
    </row>
    <row r="139" spans="1:18">
      <c r="A139" s="157"/>
      <c r="B139" s="58">
        <v>9</v>
      </c>
      <c r="C139" s="92" t="str">
        <f>A131&amp;E139</f>
        <v>Plant / Supplier</v>
      </c>
      <c r="D139" s="54" t="str">
        <f>A131&amp;E139&amp;J139&amp;N139</f>
        <v>Plant / Supplier</v>
      </c>
      <c r="E139" s="143"/>
      <c r="F139" s="144"/>
      <c r="G139" s="144"/>
      <c r="H139" s="144"/>
      <c r="I139" s="113" t="str">
        <f t="shared" si="17"/>
        <v/>
      </c>
      <c r="J139" s="143"/>
      <c r="K139" s="144"/>
      <c r="L139" s="143"/>
      <c r="M139" s="144"/>
      <c r="N139" s="143"/>
      <c r="O139" s="144"/>
      <c r="P139" s="144"/>
      <c r="Q139" s="113" t="str">
        <f t="shared" si="15"/>
        <v/>
      </c>
      <c r="R139" s="61" t="e">
        <f t="shared" si="16"/>
        <v>#VALUE!</v>
      </c>
    </row>
    <row r="140" spans="1:18">
      <c r="A140" s="157"/>
      <c r="B140" s="58">
        <v>10</v>
      </c>
      <c r="C140" s="92" t="str">
        <f>A131&amp;E140</f>
        <v>Plant / Supplier</v>
      </c>
      <c r="D140" s="54" t="str">
        <f>A131&amp;E140&amp;J140&amp;N140</f>
        <v>Plant / Supplier</v>
      </c>
      <c r="E140" s="143"/>
      <c r="F140" s="144"/>
      <c r="G140" s="144"/>
      <c r="H140" s="144"/>
      <c r="I140" s="113" t="str">
        <f t="shared" si="17"/>
        <v/>
      </c>
      <c r="J140" s="143"/>
      <c r="K140" s="144"/>
      <c r="L140" s="143"/>
      <c r="M140" s="144"/>
      <c r="N140" s="143"/>
      <c r="O140" s="144"/>
      <c r="P140" s="144"/>
      <c r="Q140" s="113" t="str">
        <f t="shared" si="15"/>
        <v/>
      </c>
      <c r="R140" s="61" t="e">
        <f t="shared" si="16"/>
        <v>#VALUE!</v>
      </c>
    </row>
    <row r="141" spans="1:18">
      <c r="A141" s="157"/>
      <c r="B141" s="58">
        <v>11</v>
      </c>
      <c r="C141" s="92" t="str">
        <f>A131&amp;E141</f>
        <v>Plant / Supplier</v>
      </c>
      <c r="D141" s="54" t="str">
        <f>A131&amp;E141&amp;J141&amp;N141</f>
        <v>Plant / Supplier</v>
      </c>
      <c r="E141" s="143"/>
      <c r="F141" s="144"/>
      <c r="G141" s="144"/>
      <c r="H141" s="144"/>
      <c r="I141" s="113" t="str">
        <f t="shared" si="17"/>
        <v/>
      </c>
      <c r="J141" s="143"/>
      <c r="K141" s="144"/>
      <c r="L141" s="143"/>
      <c r="M141" s="144"/>
      <c r="N141" s="143"/>
      <c r="O141" s="144"/>
      <c r="P141" s="144"/>
      <c r="Q141" s="113" t="str">
        <f t="shared" si="15"/>
        <v/>
      </c>
      <c r="R141" s="61" t="e">
        <f t="shared" si="16"/>
        <v>#VALUE!</v>
      </c>
    </row>
    <row r="142" spans="1:18">
      <c r="A142" s="157"/>
      <c r="B142" s="58">
        <v>12</v>
      </c>
      <c r="C142" s="92" t="str">
        <f>A131&amp;E142</f>
        <v>Plant / Supplier</v>
      </c>
      <c r="D142" s="54" t="str">
        <f>A131&amp;E142&amp;J142&amp;N142</f>
        <v>Plant / Supplier</v>
      </c>
      <c r="E142" s="143"/>
      <c r="F142" s="144"/>
      <c r="G142" s="144"/>
      <c r="H142" s="144"/>
      <c r="I142" s="113" t="str">
        <f t="shared" si="17"/>
        <v/>
      </c>
      <c r="J142" s="143"/>
      <c r="K142" s="144"/>
      <c r="L142" s="143"/>
      <c r="M142" s="144"/>
      <c r="N142" s="143"/>
      <c r="O142" s="144"/>
      <c r="P142" s="144"/>
      <c r="Q142" s="113" t="str">
        <f t="shared" si="15"/>
        <v/>
      </c>
      <c r="R142" s="61" t="e">
        <f t="shared" si="16"/>
        <v>#VALUE!</v>
      </c>
    </row>
    <row r="143" spans="1:18">
      <c r="A143" s="157"/>
      <c r="B143" s="58">
        <v>13</v>
      </c>
      <c r="C143" s="92" t="str">
        <f>A131&amp;E143</f>
        <v>Plant / Supplier</v>
      </c>
      <c r="D143" s="54" t="str">
        <f>A131&amp;E143&amp;J143&amp;N143</f>
        <v>Plant / Supplier</v>
      </c>
      <c r="E143" s="143"/>
      <c r="F143" s="144"/>
      <c r="G143" s="144"/>
      <c r="H143" s="144"/>
      <c r="I143" s="113" t="str">
        <f t="shared" si="17"/>
        <v/>
      </c>
      <c r="J143" s="143"/>
      <c r="K143" s="144"/>
      <c r="L143" s="143"/>
      <c r="M143" s="144"/>
      <c r="N143" s="143"/>
      <c r="O143" s="144"/>
      <c r="P143" s="144"/>
      <c r="Q143" s="113" t="str">
        <f t="shared" si="15"/>
        <v/>
      </c>
      <c r="R143" s="61" t="e">
        <f t="shared" si="16"/>
        <v>#VALUE!</v>
      </c>
    </row>
    <row r="144" spans="1:18">
      <c r="A144" s="157"/>
      <c r="B144" s="58">
        <v>14</v>
      </c>
      <c r="C144" s="92" t="str">
        <f>A131&amp;E144</f>
        <v>Plant / Supplier</v>
      </c>
      <c r="D144" s="54" t="str">
        <f>A131&amp;E144&amp;J144&amp;N144</f>
        <v>Plant / Supplier</v>
      </c>
      <c r="E144" s="143"/>
      <c r="F144" s="144"/>
      <c r="G144" s="144"/>
      <c r="H144" s="144"/>
      <c r="I144" s="113" t="str">
        <f t="shared" si="17"/>
        <v/>
      </c>
      <c r="J144" s="143"/>
      <c r="K144" s="144"/>
      <c r="L144" s="143"/>
      <c r="M144" s="144"/>
      <c r="N144" s="143"/>
      <c r="O144" s="144"/>
      <c r="P144" s="144"/>
      <c r="Q144" s="113" t="str">
        <f t="shared" si="15"/>
        <v/>
      </c>
      <c r="R144" s="61" t="e">
        <f t="shared" si="16"/>
        <v>#VALUE!</v>
      </c>
    </row>
    <row r="145" spans="1:18">
      <c r="A145" s="157"/>
      <c r="B145" s="58">
        <v>15</v>
      </c>
      <c r="C145" s="92" t="str">
        <f>A131&amp;E145</f>
        <v>Plant / Supplier</v>
      </c>
      <c r="D145" s="54" t="str">
        <f>A131&amp;E145&amp;J145&amp;N145</f>
        <v>Plant / Supplier</v>
      </c>
      <c r="E145" s="143"/>
      <c r="F145" s="144"/>
      <c r="G145" s="144"/>
      <c r="H145" s="144"/>
      <c r="I145" s="113" t="str">
        <f t="shared" si="17"/>
        <v/>
      </c>
      <c r="J145" s="143"/>
      <c r="K145" s="144"/>
      <c r="L145" s="143"/>
      <c r="M145" s="144"/>
      <c r="N145" s="143"/>
      <c r="O145" s="144"/>
      <c r="P145" s="144"/>
      <c r="Q145" s="113" t="str">
        <f t="shared" si="15"/>
        <v/>
      </c>
      <c r="R145" s="61" t="e">
        <f t="shared" si="16"/>
        <v>#VALUE!</v>
      </c>
    </row>
    <row r="146" spans="1:18">
      <c r="A146" s="157"/>
      <c r="B146" s="58">
        <v>16</v>
      </c>
      <c r="C146" s="92" t="str">
        <f>A131&amp;E146</f>
        <v>Plant / Supplier</v>
      </c>
      <c r="D146" s="54" t="str">
        <f>A131&amp;E146&amp;J146&amp;N146</f>
        <v>Plant / Supplier</v>
      </c>
      <c r="E146" s="143"/>
      <c r="F146" s="144"/>
      <c r="G146" s="144"/>
      <c r="H146" s="144"/>
      <c r="I146" s="113" t="str">
        <f t="shared" si="17"/>
        <v/>
      </c>
      <c r="J146" s="143"/>
      <c r="K146" s="144"/>
      <c r="L146" s="143"/>
      <c r="M146" s="144"/>
      <c r="N146" s="143"/>
      <c r="O146" s="144"/>
      <c r="P146" s="144"/>
      <c r="Q146" s="113" t="str">
        <f t="shared" si="15"/>
        <v/>
      </c>
      <c r="R146" s="61" t="e">
        <f t="shared" si="16"/>
        <v>#VALUE!</v>
      </c>
    </row>
    <row r="147" spans="1:18">
      <c r="A147" s="157"/>
      <c r="B147" s="58">
        <v>17</v>
      </c>
      <c r="C147" s="92" t="str">
        <f>A131&amp;E147</f>
        <v>Plant / Supplier</v>
      </c>
      <c r="D147" s="54" t="str">
        <f>A131&amp;E147&amp;J147&amp;N147</f>
        <v>Plant / Supplier</v>
      </c>
      <c r="E147" s="143"/>
      <c r="F147" s="144"/>
      <c r="G147" s="144"/>
      <c r="H147" s="144"/>
      <c r="I147" s="113" t="str">
        <f t="shared" si="17"/>
        <v/>
      </c>
      <c r="J147" s="143"/>
      <c r="K147" s="144"/>
      <c r="L147" s="143"/>
      <c r="M147" s="144"/>
      <c r="N147" s="143"/>
      <c r="O147" s="144"/>
      <c r="P147" s="144"/>
      <c r="Q147" s="113" t="str">
        <f t="shared" si="15"/>
        <v/>
      </c>
      <c r="R147" s="61" t="e">
        <f t="shared" si="16"/>
        <v>#VALUE!</v>
      </c>
    </row>
    <row r="148" spans="1:18">
      <c r="A148" s="157"/>
      <c r="B148" s="58">
        <v>18</v>
      </c>
      <c r="C148" s="92" t="str">
        <f>A131&amp;E148</f>
        <v>Plant / Supplier</v>
      </c>
      <c r="D148" s="54" t="str">
        <f>A131&amp;E148&amp;J148&amp;N148</f>
        <v>Plant / Supplier</v>
      </c>
      <c r="E148" s="143"/>
      <c r="F148" s="144"/>
      <c r="G148" s="144"/>
      <c r="H148" s="144"/>
      <c r="I148" s="113" t="str">
        <f t="shared" si="17"/>
        <v/>
      </c>
      <c r="J148" s="143"/>
      <c r="K148" s="144"/>
      <c r="L148" s="143"/>
      <c r="M148" s="144"/>
      <c r="N148" s="143"/>
      <c r="O148" s="144"/>
      <c r="P148" s="144"/>
      <c r="Q148" s="113" t="str">
        <f t="shared" si="15"/>
        <v/>
      </c>
      <c r="R148" s="61" t="e">
        <f t="shared" si="16"/>
        <v>#VALUE!</v>
      </c>
    </row>
    <row r="149" spans="1:18">
      <c r="A149" s="157"/>
      <c r="B149" s="58">
        <v>19</v>
      </c>
      <c r="C149" s="92" t="str">
        <f>A131&amp;E149</f>
        <v>Plant / Supplier</v>
      </c>
      <c r="D149" s="54" t="str">
        <f>A131&amp;E149&amp;J149&amp;N149</f>
        <v>Plant / Supplier</v>
      </c>
      <c r="E149" s="143"/>
      <c r="F149" s="144"/>
      <c r="G149" s="144"/>
      <c r="H149" s="144"/>
      <c r="I149" s="113" t="str">
        <f t="shared" si="17"/>
        <v/>
      </c>
      <c r="J149" s="143"/>
      <c r="K149" s="144"/>
      <c r="L149" s="143"/>
      <c r="M149" s="144"/>
      <c r="N149" s="143"/>
      <c r="O149" s="144"/>
      <c r="P149" s="144"/>
      <c r="Q149" s="113" t="str">
        <f t="shared" si="15"/>
        <v/>
      </c>
      <c r="R149" s="61" t="e">
        <f t="shared" si="16"/>
        <v>#VALUE!</v>
      </c>
    </row>
    <row r="150" spans="1:18" ht="13.5" thickBot="1">
      <c r="A150" s="158"/>
      <c r="B150" s="93">
        <v>20</v>
      </c>
      <c r="C150" s="94" t="str">
        <f>A131&amp;E150</f>
        <v>Plant / Supplier</v>
      </c>
      <c r="D150" s="95" t="str">
        <f>A131&amp;E150&amp;J150&amp;N150</f>
        <v>Plant / Supplier</v>
      </c>
      <c r="E150" s="145"/>
      <c r="F150" s="146"/>
      <c r="G150" s="146"/>
      <c r="H150" s="146"/>
      <c r="I150" s="114" t="str">
        <f t="shared" si="17"/>
        <v/>
      </c>
      <c r="J150" s="145"/>
      <c r="K150" s="146"/>
      <c r="L150" s="145"/>
      <c r="M150" s="146"/>
      <c r="N150" s="145"/>
      <c r="O150" s="146"/>
      <c r="P150" s="146"/>
      <c r="Q150" s="114" t="str">
        <f t="shared" si="15"/>
        <v/>
      </c>
      <c r="R150" s="96" t="e">
        <f t="shared" si="16"/>
        <v>#VALUE!</v>
      </c>
    </row>
    <row r="151" spans="1:18" ht="13.5" thickBot="1">
      <c r="A151" s="51"/>
      <c r="B151" s="30"/>
      <c r="C151" s="30"/>
      <c r="D151" s="51"/>
      <c r="E151" s="51"/>
      <c r="I151" s="30"/>
      <c r="J151" s="51"/>
      <c r="K151" s="30"/>
      <c r="L151" s="51"/>
      <c r="M151" s="30"/>
      <c r="N151" s="51"/>
      <c r="O151" s="30"/>
      <c r="P151" s="30"/>
      <c r="Q151" s="51"/>
      <c r="R151" s="51"/>
    </row>
    <row r="152" spans="1:18">
      <c r="A152" s="45"/>
      <c r="B152" s="46"/>
      <c r="C152" s="46"/>
      <c r="D152" s="47"/>
      <c r="E152" s="47"/>
      <c r="F152" s="48" t="s">
        <v>95</v>
      </c>
      <c r="G152" s="48" t="s">
        <v>96</v>
      </c>
      <c r="H152" s="48" t="s">
        <v>97</v>
      </c>
      <c r="I152" s="46"/>
      <c r="J152" s="47"/>
      <c r="K152" s="48" t="s">
        <v>98</v>
      </c>
      <c r="L152" s="47"/>
      <c r="M152" s="48" t="s">
        <v>99</v>
      </c>
      <c r="N152" s="47"/>
      <c r="O152" s="48" t="s">
        <v>100</v>
      </c>
      <c r="P152" s="48" t="s">
        <v>101</v>
      </c>
      <c r="Q152" s="47"/>
      <c r="R152" s="50"/>
    </row>
    <row r="153" spans="1:18" ht="38.25">
      <c r="A153" s="52" t="s">
        <v>112</v>
      </c>
      <c r="B153" s="53" t="s">
        <v>113</v>
      </c>
      <c r="C153" s="91" t="s">
        <v>114</v>
      </c>
      <c r="D153" s="55" t="s">
        <v>115</v>
      </c>
      <c r="E153" s="54" t="s">
        <v>122</v>
      </c>
      <c r="F153" s="53" t="s">
        <v>147</v>
      </c>
      <c r="G153" s="53" t="s">
        <v>148</v>
      </c>
      <c r="H153" s="53" t="s">
        <v>149</v>
      </c>
      <c r="I153" s="112" t="s">
        <v>104</v>
      </c>
      <c r="J153" s="55" t="s">
        <v>121</v>
      </c>
      <c r="K153" s="53" t="s">
        <v>150</v>
      </c>
      <c r="L153" s="55" t="s">
        <v>123</v>
      </c>
      <c r="M153" s="53" t="s">
        <v>150</v>
      </c>
      <c r="N153" s="56" t="s">
        <v>124</v>
      </c>
      <c r="O153" s="53" t="s">
        <v>150</v>
      </c>
      <c r="P153" s="57" t="s">
        <v>151</v>
      </c>
      <c r="Q153" s="112" t="s">
        <v>92</v>
      </c>
      <c r="R153" s="115" t="s">
        <v>105</v>
      </c>
    </row>
    <row r="154" spans="1:18" ht="13.9" customHeight="1">
      <c r="A154" s="156" t="s">
        <v>116</v>
      </c>
      <c r="B154" s="58">
        <v>1</v>
      </c>
      <c r="C154" s="92" t="str">
        <f>A154&amp;E154</f>
        <v>Plant / Supplier</v>
      </c>
      <c r="D154" s="54" t="str">
        <f>A154&amp;E154&amp;J154&amp;N154</f>
        <v>Plant / Supplier</v>
      </c>
      <c r="E154" s="143"/>
      <c r="F154" s="144"/>
      <c r="G154" s="144"/>
      <c r="H154" s="144"/>
      <c r="I154" s="113" t="str">
        <f>IF(F154&gt;0,F154*G154*H154,"")</f>
        <v/>
      </c>
      <c r="J154" s="143"/>
      <c r="K154" s="144"/>
      <c r="L154" s="143"/>
      <c r="M154" s="144"/>
      <c r="N154" s="143"/>
      <c r="O154" s="144"/>
      <c r="P154" s="144"/>
      <c r="Q154" s="113" t="str">
        <f t="shared" ref="Q154:Q173" si="18">IF(K154&gt;0,K154*M154*O154*P154,"")</f>
        <v/>
      </c>
      <c r="R154" s="61" t="e">
        <f t="shared" ref="R154:R173" si="19">Q154*I154</f>
        <v>#VALUE!</v>
      </c>
    </row>
    <row r="155" spans="1:18">
      <c r="A155" s="157"/>
      <c r="B155" s="58">
        <v>2</v>
      </c>
      <c r="C155" s="92" t="str">
        <f>A154&amp;E155</f>
        <v>Plant / Supplier</v>
      </c>
      <c r="D155" s="54" t="str">
        <f>A154&amp;E155&amp;J155&amp;N155</f>
        <v>Plant / Supplier</v>
      </c>
      <c r="E155" s="143"/>
      <c r="F155" s="144"/>
      <c r="G155" s="144"/>
      <c r="H155" s="144"/>
      <c r="I155" s="113" t="str">
        <f t="shared" ref="I155:I173" si="20">IF(F155&gt;0,F155*G155*H155,"")</f>
        <v/>
      </c>
      <c r="J155" s="143"/>
      <c r="K155" s="144"/>
      <c r="L155" s="143"/>
      <c r="M155" s="144"/>
      <c r="N155" s="143"/>
      <c r="O155" s="144"/>
      <c r="P155" s="144"/>
      <c r="Q155" s="113" t="str">
        <f t="shared" si="18"/>
        <v/>
      </c>
      <c r="R155" s="61" t="e">
        <f t="shared" si="19"/>
        <v>#VALUE!</v>
      </c>
    </row>
    <row r="156" spans="1:18">
      <c r="A156" s="157"/>
      <c r="B156" s="58">
        <v>3</v>
      </c>
      <c r="C156" s="92" t="str">
        <f>A154&amp;E156</f>
        <v>Plant / Supplier</v>
      </c>
      <c r="D156" s="54" t="str">
        <f>A154&amp;E156&amp;J156&amp;N156</f>
        <v>Plant / Supplier</v>
      </c>
      <c r="E156" s="143"/>
      <c r="F156" s="144"/>
      <c r="G156" s="144"/>
      <c r="H156" s="144"/>
      <c r="I156" s="113" t="str">
        <f t="shared" si="20"/>
        <v/>
      </c>
      <c r="J156" s="143"/>
      <c r="K156" s="144"/>
      <c r="L156" s="143"/>
      <c r="M156" s="144"/>
      <c r="N156" s="143"/>
      <c r="O156" s="144"/>
      <c r="P156" s="144"/>
      <c r="Q156" s="113" t="str">
        <f t="shared" si="18"/>
        <v/>
      </c>
      <c r="R156" s="61" t="e">
        <f t="shared" si="19"/>
        <v>#VALUE!</v>
      </c>
    </row>
    <row r="157" spans="1:18">
      <c r="A157" s="157"/>
      <c r="B157" s="58">
        <v>4</v>
      </c>
      <c r="C157" s="92" t="str">
        <f>A154&amp;E157</f>
        <v>Plant / Supplier</v>
      </c>
      <c r="D157" s="54" t="str">
        <f>A154&amp;E157&amp;J157&amp;N157</f>
        <v>Plant / Supplier</v>
      </c>
      <c r="E157" s="143"/>
      <c r="F157" s="144"/>
      <c r="G157" s="144"/>
      <c r="H157" s="144"/>
      <c r="I157" s="113" t="str">
        <f t="shared" si="20"/>
        <v/>
      </c>
      <c r="J157" s="143"/>
      <c r="K157" s="144"/>
      <c r="L157" s="143"/>
      <c r="M157" s="144"/>
      <c r="N157" s="143"/>
      <c r="O157" s="144"/>
      <c r="P157" s="144"/>
      <c r="Q157" s="113" t="str">
        <f t="shared" si="18"/>
        <v/>
      </c>
      <c r="R157" s="61" t="e">
        <f t="shared" si="19"/>
        <v>#VALUE!</v>
      </c>
    </row>
    <row r="158" spans="1:18">
      <c r="A158" s="157"/>
      <c r="B158" s="58">
        <v>5</v>
      </c>
      <c r="C158" s="92" t="str">
        <f>A154&amp;E158</f>
        <v>Plant / Supplier</v>
      </c>
      <c r="D158" s="54" t="str">
        <f>A154&amp;E158&amp;J158&amp;N158</f>
        <v>Plant / Supplier</v>
      </c>
      <c r="E158" s="143"/>
      <c r="F158" s="144"/>
      <c r="G158" s="144"/>
      <c r="H158" s="144"/>
      <c r="I158" s="113" t="str">
        <f t="shared" si="20"/>
        <v/>
      </c>
      <c r="J158" s="143"/>
      <c r="K158" s="144"/>
      <c r="L158" s="143"/>
      <c r="M158" s="144"/>
      <c r="N158" s="143"/>
      <c r="O158" s="144"/>
      <c r="P158" s="144"/>
      <c r="Q158" s="113" t="str">
        <f t="shared" si="18"/>
        <v/>
      </c>
      <c r="R158" s="61" t="e">
        <f t="shared" si="19"/>
        <v>#VALUE!</v>
      </c>
    </row>
    <row r="159" spans="1:18">
      <c r="A159" s="157"/>
      <c r="B159" s="58">
        <v>6</v>
      </c>
      <c r="C159" s="92" t="str">
        <f>A154&amp;E159</f>
        <v>Plant / Supplier</v>
      </c>
      <c r="D159" s="54" t="str">
        <f>A154&amp;E159&amp;J159&amp;N159</f>
        <v>Plant / Supplier</v>
      </c>
      <c r="E159" s="143"/>
      <c r="F159" s="144"/>
      <c r="G159" s="144"/>
      <c r="H159" s="144"/>
      <c r="I159" s="113" t="str">
        <f t="shared" si="20"/>
        <v/>
      </c>
      <c r="J159" s="143"/>
      <c r="K159" s="144"/>
      <c r="L159" s="143"/>
      <c r="M159" s="144"/>
      <c r="N159" s="143"/>
      <c r="O159" s="144"/>
      <c r="P159" s="144"/>
      <c r="Q159" s="113" t="str">
        <f t="shared" si="18"/>
        <v/>
      </c>
      <c r="R159" s="61" t="e">
        <f t="shared" si="19"/>
        <v>#VALUE!</v>
      </c>
    </row>
    <row r="160" spans="1:18">
      <c r="A160" s="157"/>
      <c r="B160" s="58">
        <v>7</v>
      </c>
      <c r="C160" s="92" t="str">
        <f>A154&amp;E160</f>
        <v>Plant / Supplier</v>
      </c>
      <c r="D160" s="54" t="str">
        <f>A154&amp;E160&amp;J160&amp;N160</f>
        <v>Plant / Supplier</v>
      </c>
      <c r="E160" s="143"/>
      <c r="F160" s="144"/>
      <c r="G160" s="144"/>
      <c r="H160" s="144"/>
      <c r="I160" s="113" t="str">
        <f t="shared" si="20"/>
        <v/>
      </c>
      <c r="J160" s="143"/>
      <c r="K160" s="144"/>
      <c r="L160" s="143"/>
      <c r="M160" s="144"/>
      <c r="N160" s="143"/>
      <c r="O160" s="144"/>
      <c r="P160" s="144"/>
      <c r="Q160" s="113" t="str">
        <f t="shared" si="18"/>
        <v/>
      </c>
      <c r="R160" s="61" t="e">
        <f t="shared" si="19"/>
        <v>#VALUE!</v>
      </c>
    </row>
    <row r="161" spans="1:18">
      <c r="A161" s="157"/>
      <c r="B161" s="58">
        <v>8</v>
      </c>
      <c r="C161" s="92" t="str">
        <f>A154&amp;E161</f>
        <v>Plant / Supplier</v>
      </c>
      <c r="D161" s="54" t="str">
        <f>A154&amp;E161&amp;J161&amp;N161</f>
        <v>Plant / Supplier</v>
      </c>
      <c r="E161" s="143"/>
      <c r="F161" s="144"/>
      <c r="G161" s="144"/>
      <c r="H161" s="144"/>
      <c r="I161" s="113" t="str">
        <f t="shared" si="20"/>
        <v/>
      </c>
      <c r="J161" s="143"/>
      <c r="K161" s="144"/>
      <c r="L161" s="143"/>
      <c r="M161" s="144"/>
      <c r="N161" s="143"/>
      <c r="O161" s="144"/>
      <c r="P161" s="144"/>
      <c r="Q161" s="113" t="str">
        <f t="shared" si="18"/>
        <v/>
      </c>
      <c r="R161" s="61" t="e">
        <f t="shared" si="19"/>
        <v>#VALUE!</v>
      </c>
    </row>
    <row r="162" spans="1:18">
      <c r="A162" s="157"/>
      <c r="B162" s="58">
        <v>9</v>
      </c>
      <c r="C162" s="92" t="str">
        <f>A154&amp;E162</f>
        <v>Plant / Supplier</v>
      </c>
      <c r="D162" s="54" t="str">
        <f>A154&amp;E162&amp;J162&amp;N162</f>
        <v>Plant / Supplier</v>
      </c>
      <c r="E162" s="143"/>
      <c r="F162" s="144"/>
      <c r="G162" s="144"/>
      <c r="H162" s="144"/>
      <c r="I162" s="113" t="str">
        <f t="shared" si="20"/>
        <v/>
      </c>
      <c r="J162" s="143"/>
      <c r="K162" s="144"/>
      <c r="L162" s="143"/>
      <c r="M162" s="144"/>
      <c r="N162" s="143"/>
      <c r="O162" s="144"/>
      <c r="P162" s="144"/>
      <c r="Q162" s="113" t="str">
        <f t="shared" si="18"/>
        <v/>
      </c>
      <c r="R162" s="61" t="e">
        <f t="shared" si="19"/>
        <v>#VALUE!</v>
      </c>
    </row>
    <row r="163" spans="1:18">
      <c r="A163" s="157"/>
      <c r="B163" s="58">
        <v>10</v>
      </c>
      <c r="C163" s="92" t="str">
        <f>A154&amp;E163</f>
        <v>Plant / Supplier</v>
      </c>
      <c r="D163" s="54" t="str">
        <f>A154&amp;E163&amp;J163&amp;N163</f>
        <v>Plant / Supplier</v>
      </c>
      <c r="E163" s="143"/>
      <c r="F163" s="144"/>
      <c r="G163" s="144"/>
      <c r="H163" s="144"/>
      <c r="I163" s="113" t="str">
        <f t="shared" si="20"/>
        <v/>
      </c>
      <c r="J163" s="143"/>
      <c r="K163" s="144"/>
      <c r="L163" s="143"/>
      <c r="M163" s="144"/>
      <c r="N163" s="143"/>
      <c r="O163" s="144"/>
      <c r="P163" s="144"/>
      <c r="Q163" s="113" t="str">
        <f t="shared" si="18"/>
        <v/>
      </c>
      <c r="R163" s="61" t="e">
        <f t="shared" si="19"/>
        <v>#VALUE!</v>
      </c>
    </row>
    <row r="164" spans="1:18">
      <c r="A164" s="157"/>
      <c r="B164" s="58">
        <v>11</v>
      </c>
      <c r="C164" s="92" t="str">
        <f>A154&amp;E164</f>
        <v>Plant / Supplier</v>
      </c>
      <c r="D164" s="54" t="str">
        <f>A154&amp;E164&amp;J164&amp;N164</f>
        <v>Plant / Supplier</v>
      </c>
      <c r="E164" s="143"/>
      <c r="F164" s="144"/>
      <c r="G164" s="144"/>
      <c r="H164" s="144"/>
      <c r="I164" s="113" t="str">
        <f t="shared" si="20"/>
        <v/>
      </c>
      <c r="J164" s="143"/>
      <c r="K164" s="144"/>
      <c r="L164" s="143"/>
      <c r="M164" s="144"/>
      <c r="N164" s="143"/>
      <c r="O164" s="144"/>
      <c r="P164" s="144"/>
      <c r="Q164" s="113" t="str">
        <f t="shared" si="18"/>
        <v/>
      </c>
      <c r="R164" s="61" t="e">
        <f t="shared" si="19"/>
        <v>#VALUE!</v>
      </c>
    </row>
    <row r="165" spans="1:18">
      <c r="A165" s="157"/>
      <c r="B165" s="58">
        <v>12</v>
      </c>
      <c r="C165" s="92" t="str">
        <f>A154&amp;E165</f>
        <v>Plant / Supplier</v>
      </c>
      <c r="D165" s="54" t="str">
        <f>A154&amp;E165&amp;J165&amp;N165</f>
        <v>Plant / Supplier</v>
      </c>
      <c r="E165" s="143"/>
      <c r="F165" s="144"/>
      <c r="G165" s="144"/>
      <c r="H165" s="144"/>
      <c r="I165" s="113" t="str">
        <f t="shared" si="20"/>
        <v/>
      </c>
      <c r="J165" s="143"/>
      <c r="K165" s="144"/>
      <c r="L165" s="143"/>
      <c r="M165" s="144"/>
      <c r="N165" s="143"/>
      <c r="O165" s="144"/>
      <c r="P165" s="144"/>
      <c r="Q165" s="113" t="str">
        <f t="shared" si="18"/>
        <v/>
      </c>
      <c r="R165" s="61" t="e">
        <f t="shared" si="19"/>
        <v>#VALUE!</v>
      </c>
    </row>
    <row r="166" spans="1:18">
      <c r="A166" s="157"/>
      <c r="B166" s="58">
        <v>13</v>
      </c>
      <c r="C166" s="92" t="str">
        <f>A154&amp;E166</f>
        <v>Plant / Supplier</v>
      </c>
      <c r="D166" s="54" t="str">
        <f>A154&amp;E166&amp;J166&amp;N166</f>
        <v>Plant / Supplier</v>
      </c>
      <c r="E166" s="143"/>
      <c r="F166" s="144"/>
      <c r="G166" s="144"/>
      <c r="H166" s="144"/>
      <c r="I166" s="113" t="str">
        <f t="shared" si="20"/>
        <v/>
      </c>
      <c r="J166" s="143"/>
      <c r="K166" s="144"/>
      <c r="L166" s="143"/>
      <c r="M166" s="144"/>
      <c r="N166" s="143"/>
      <c r="O166" s="144"/>
      <c r="P166" s="144"/>
      <c r="Q166" s="113" t="str">
        <f t="shared" si="18"/>
        <v/>
      </c>
      <c r="R166" s="61" t="e">
        <f t="shared" si="19"/>
        <v>#VALUE!</v>
      </c>
    </row>
    <row r="167" spans="1:18">
      <c r="A167" s="157"/>
      <c r="B167" s="58">
        <v>14</v>
      </c>
      <c r="C167" s="92" t="str">
        <f>A154&amp;E167</f>
        <v>Plant / Supplier</v>
      </c>
      <c r="D167" s="54" t="str">
        <f>A154&amp;E167&amp;J167&amp;N167</f>
        <v>Plant / Supplier</v>
      </c>
      <c r="E167" s="143"/>
      <c r="F167" s="144"/>
      <c r="G167" s="144"/>
      <c r="H167" s="144"/>
      <c r="I167" s="113" t="str">
        <f t="shared" si="20"/>
        <v/>
      </c>
      <c r="J167" s="143"/>
      <c r="K167" s="144"/>
      <c r="L167" s="143"/>
      <c r="M167" s="144"/>
      <c r="N167" s="143"/>
      <c r="O167" s="144"/>
      <c r="P167" s="144"/>
      <c r="Q167" s="113" t="str">
        <f t="shared" si="18"/>
        <v/>
      </c>
      <c r="R167" s="61" t="e">
        <f t="shared" si="19"/>
        <v>#VALUE!</v>
      </c>
    </row>
    <row r="168" spans="1:18">
      <c r="A168" s="157"/>
      <c r="B168" s="58">
        <v>15</v>
      </c>
      <c r="C168" s="92" t="str">
        <f>A154&amp;E168</f>
        <v>Plant / Supplier</v>
      </c>
      <c r="D168" s="54" t="str">
        <f>A154&amp;E168&amp;J168&amp;N168</f>
        <v>Plant / Supplier</v>
      </c>
      <c r="E168" s="143"/>
      <c r="F168" s="144"/>
      <c r="G168" s="144"/>
      <c r="H168" s="144"/>
      <c r="I168" s="113" t="str">
        <f t="shared" si="20"/>
        <v/>
      </c>
      <c r="J168" s="143"/>
      <c r="K168" s="144"/>
      <c r="L168" s="143"/>
      <c r="M168" s="144"/>
      <c r="N168" s="143"/>
      <c r="O168" s="144"/>
      <c r="P168" s="144"/>
      <c r="Q168" s="113" t="str">
        <f t="shared" si="18"/>
        <v/>
      </c>
      <c r="R168" s="61" t="e">
        <f t="shared" si="19"/>
        <v>#VALUE!</v>
      </c>
    </row>
    <row r="169" spans="1:18">
      <c r="A169" s="157"/>
      <c r="B169" s="58">
        <v>16</v>
      </c>
      <c r="C169" s="92" t="str">
        <f>A154&amp;E169</f>
        <v>Plant / Supplier</v>
      </c>
      <c r="D169" s="54" t="str">
        <f>A154&amp;E169&amp;J169&amp;N169</f>
        <v>Plant / Supplier</v>
      </c>
      <c r="E169" s="143"/>
      <c r="F169" s="144"/>
      <c r="G169" s="144"/>
      <c r="H169" s="144"/>
      <c r="I169" s="113" t="str">
        <f t="shared" si="20"/>
        <v/>
      </c>
      <c r="J169" s="143"/>
      <c r="K169" s="144"/>
      <c r="L169" s="143"/>
      <c r="M169" s="144"/>
      <c r="N169" s="143"/>
      <c r="O169" s="144"/>
      <c r="P169" s="144"/>
      <c r="Q169" s="113" t="str">
        <f t="shared" si="18"/>
        <v/>
      </c>
      <c r="R169" s="61" t="e">
        <f t="shared" si="19"/>
        <v>#VALUE!</v>
      </c>
    </row>
    <row r="170" spans="1:18">
      <c r="A170" s="157"/>
      <c r="B170" s="58">
        <v>17</v>
      </c>
      <c r="C170" s="92" t="str">
        <f>A154&amp;E170</f>
        <v>Plant / Supplier</v>
      </c>
      <c r="D170" s="54" t="str">
        <f>A154&amp;E170&amp;J170&amp;N170</f>
        <v>Plant / Supplier</v>
      </c>
      <c r="E170" s="143"/>
      <c r="F170" s="144"/>
      <c r="G170" s="144"/>
      <c r="H170" s="144"/>
      <c r="I170" s="113" t="str">
        <f t="shared" si="20"/>
        <v/>
      </c>
      <c r="J170" s="143"/>
      <c r="K170" s="144"/>
      <c r="L170" s="143"/>
      <c r="M170" s="144"/>
      <c r="N170" s="143"/>
      <c r="O170" s="144"/>
      <c r="P170" s="144"/>
      <c r="Q170" s="113" t="str">
        <f t="shared" si="18"/>
        <v/>
      </c>
      <c r="R170" s="61" t="e">
        <f t="shared" si="19"/>
        <v>#VALUE!</v>
      </c>
    </row>
    <row r="171" spans="1:18">
      <c r="A171" s="157"/>
      <c r="B171" s="58">
        <v>18</v>
      </c>
      <c r="C171" s="92" t="str">
        <f>A154&amp;E171</f>
        <v>Plant / Supplier</v>
      </c>
      <c r="D171" s="54" t="str">
        <f>A154&amp;E171&amp;J171&amp;N171</f>
        <v>Plant / Supplier</v>
      </c>
      <c r="E171" s="143"/>
      <c r="F171" s="144"/>
      <c r="G171" s="144"/>
      <c r="H171" s="144"/>
      <c r="I171" s="113" t="str">
        <f t="shared" si="20"/>
        <v/>
      </c>
      <c r="J171" s="143"/>
      <c r="K171" s="144"/>
      <c r="L171" s="143"/>
      <c r="M171" s="144"/>
      <c r="N171" s="143"/>
      <c r="O171" s="144"/>
      <c r="P171" s="144"/>
      <c r="Q171" s="113" t="str">
        <f t="shared" si="18"/>
        <v/>
      </c>
      <c r="R171" s="61" t="e">
        <f t="shared" si="19"/>
        <v>#VALUE!</v>
      </c>
    </row>
    <row r="172" spans="1:18">
      <c r="A172" s="157"/>
      <c r="B172" s="58">
        <v>19</v>
      </c>
      <c r="C172" s="92" t="str">
        <f>A154&amp;E172</f>
        <v>Plant / Supplier</v>
      </c>
      <c r="D172" s="54" t="str">
        <f>A154&amp;E172&amp;J172&amp;N172</f>
        <v>Plant / Supplier</v>
      </c>
      <c r="E172" s="143"/>
      <c r="F172" s="144"/>
      <c r="G172" s="144"/>
      <c r="H172" s="144"/>
      <c r="I172" s="113" t="str">
        <f t="shared" si="20"/>
        <v/>
      </c>
      <c r="J172" s="143"/>
      <c r="K172" s="144"/>
      <c r="L172" s="143"/>
      <c r="M172" s="144"/>
      <c r="N172" s="143"/>
      <c r="O172" s="144"/>
      <c r="P172" s="144"/>
      <c r="Q172" s="113" t="str">
        <f t="shared" si="18"/>
        <v/>
      </c>
      <c r="R172" s="61" t="e">
        <f t="shared" si="19"/>
        <v>#VALUE!</v>
      </c>
    </row>
    <row r="173" spans="1:18" ht="13.5" thickBot="1">
      <c r="A173" s="158"/>
      <c r="B173" s="93">
        <v>20</v>
      </c>
      <c r="C173" s="94" t="str">
        <f>A154&amp;E173</f>
        <v>Plant / Supplier</v>
      </c>
      <c r="D173" s="95" t="str">
        <f>A154&amp;E173&amp;J173&amp;N173</f>
        <v>Plant / Supplier</v>
      </c>
      <c r="E173" s="145"/>
      <c r="F173" s="146"/>
      <c r="G173" s="146"/>
      <c r="H173" s="146"/>
      <c r="I173" s="114" t="str">
        <f t="shared" si="20"/>
        <v/>
      </c>
      <c r="J173" s="145"/>
      <c r="K173" s="146"/>
      <c r="L173" s="145"/>
      <c r="M173" s="146"/>
      <c r="N173" s="145"/>
      <c r="O173" s="146"/>
      <c r="P173" s="146"/>
      <c r="Q173" s="114" t="str">
        <f t="shared" si="18"/>
        <v/>
      </c>
      <c r="R173" s="96" t="e">
        <f t="shared" si="19"/>
        <v>#VALUE!</v>
      </c>
    </row>
    <row r="174" spans="1:18" ht="13.5" thickBot="1">
      <c r="A174" s="97"/>
      <c r="B174" s="30"/>
      <c r="C174" s="30"/>
      <c r="D174" s="51"/>
      <c r="E174" s="51"/>
      <c r="I174" s="98"/>
      <c r="J174" s="51"/>
      <c r="K174" s="30"/>
      <c r="L174" s="51"/>
      <c r="M174" s="30"/>
      <c r="N174" s="51"/>
      <c r="O174" s="30"/>
      <c r="P174" s="30"/>
      <c r="Q174" s="98"/>
      <c r="R174" s="30"/>
    </row>
    <row r="175" spans="1:18">
      <c r="A175" s="45"/>
      <c r="B175" s="46"/>
      <c r="C175" s="46"/>
      <c r="D175" s="47"/>
      <c r="E175" s="47"/>
      <c r="F175" s="48" t="s">
        <v>95</v>
      </c>
      <c r="G175" s="48" t="s">
        <v>96</v>
      </c>
      <c r="H175" s="48" t="s">
        <v>97</v>
      </c>
      <c r="I175" s="46"/>
      <c r="J175" s="47"/>
      <c r="K175" s="48" t="s">
        <v>98</v>
      </c>
      <c r="L175" s="47"/>
      <c r="M175" s="48" t="s">
        <v>99</v>
      </c>
      <c r="N175" s="47"/>
      <c r="O175" s="48" t="s">
        <v>100</v>
      </c>
      <c r="P175" s="48" t="s">
        <v>101</v>
      </c>
      <c r="Q175" s="47"/>
      <c r="R175" s="50"/>
    </row>
    <row r="176" spans="1:18" ht="38.25">
      <c r="A176" s="52" t="s">
        <v>112</v>
      </c>
      <c r="B176" s="53" t="s">
        <v>113</v>
      </c>
      <c r="C176" s="91" t="s">
        <v>114</v>
      </c>
      <c r="D176" s="55" t="s">
        <v>115</v>
      </c>
      <c r="E176" s="54" t="s">
        <v>122</v>
      </c>
      <c r="F176" s="53" t="s">
        <v>147</v>
      </c>
      <c r="G176" s="53" t="s">
        <v>148</v>
      </c>
      <c r="H176" s="53" t="s">
        <v>149</v>
      </c>
      <c r="I176" s="112" t="s">
        <v>104</v>
      </c>
      <c r="J176" s="55" t="s">
        <v>121</v>
      </c>
      <c r="K176" s="53" t="s">
        <v>150</v>
      </c>
      <c r="L176" s="55" t="s">
        <v>123</v>
      </c>
      <c r="M176" s="53" t="s">
        <v>150</v>
      </c>
      <c r="N176" s="56" t="s">
        <v>124</v>
      </c>
      <c r="O176" s="53" t="s">
        <v>150</v>
      </c>
      <c r="P176" s="57" t="s">
        <v>151</v>
      </c>
      <c r="Q176" s="112" t="s">
        <v>92</v>
      </c>
      <c r="R176" s="115" t="s">
        <v>105</v>
      </c>
    </row>
    <row r="177" spans="1:18" ht="13.9" customHeight="1">
      <c r="A177" s="156" t="s">
        <v>116</v>
      </c>
      <c r="B177" s="58">
        <v>1</v>
      </c>
      <c r="C177" s="92" t="str">
        <f>A177&amp;E177</f>
        <v>Plant / Supplier</v>
      </c>
      <c r="D177" s="54" t="str">
        <f>A177&amp;E177&amp;J177&amp;N177</f>
        <v>Plant / Supplier</v>
      </c>
      <c r="E177" s="143"/>
      <c r="F177" s="144"/>
      <c r="G177" s="144"/>
      <c r="H177" s="144"/>
      <c r="I177" s="113" t="str">
        <f>IF(F177&gt;0,F177*G177*H177,"")</f>
        <v/>
      </c>
      <c r="J177" s="143"/>
      <c r="K177" s="144"/>
      <c r="L177" s="143"/>
      <c r="M177" s="144"/>
      <c r="N177" s="143"/>
      <c r="O177" s="144"/>
      <c r="P177" s="144"/>
      <c r="Q177" s="113" t="str">
        <f t="shared" ref="Q177:Q196" si="21">IF(K177&gt;0,K177*M177*O177*P177,"")</f>
        <v/>
      </c>
      <c r="R177" s="61" t="e">
        <f t="shared" ref="R177:R196" si="22">Q177*I177</f>
        <v>#VALUE!</v>
      </c>
    </row>
    <row r="178" spans="1:18">
      <c r="A178" s="157"/>
      <c r="B178" s="58">
        <v>2</v>
      </c>
      <c r="C178" s="92" t="str">
        <f>A177&amp;E178</f>
        <v>Plant / Supplier</v>
      </c>
      <c r="D178" s="54" t="str">
        <f>A177&amp;E178&amp;J178&amp;N178</f>
        <v>Plant / Supplier</v>
      </c>
      <c r="E178" s="143"/>
      <c r="F178" s="144"/>
      <c r="G178" s="144"/>
      <c r="H178" s="144"/>
      <c r="I178" s="113" t="str">
        <f t="shared" ref="I178:I196" si="23">IF(F178&gt;0,F178*G178*H178,"")</f>
        <v/>
      </c>
      <c r="J178" s="143"/>
      <c r="K178" s="144"/>
      <c r="L178" s="143"/>
      <c r="M178" s="144"/>
      <c r="N178" s="143"/>
      <c r="O178" s="144"/>
      <c r="P178" s="144"/>
      <c r="Q178" s="113" t="str">
        <f t="shared" si="21"/>
        <v/>
      </c>
      <c r="R178" s="61" t="e">
        <f t="shared" si="22"/>
        <v>#VALUE!</v>
      </c>
    </row>
    <row r="179" spans="1:18">
      <c r="A179" s="157"/>
      <c r="B179" s="58">
        <v>3</v>
      </c>
      <c r="C179" s="92" t="str">
        <f>A177&amp;E179</f>
        <v>Plant / Supplier</v>
      </c>
      <c r="D179" s="54" t="str">
        <f>A177&amp;E179&amp;J179&amp;N179</f>
        <v>Plant / Supplier</v>
      </c>
      <c r="E179" s="143"/>
      <c r="F179" s="144"/>
      <c r="G179" s="144"/>
      <c r="H179" s="144"/>
      <c r="I179" s="113" t="str">
        <f t="shared" si="23"/>
        <v/>
      </c>
      <c r="J179" s="143"/>
      <c r="K179" s="144"/>
      <c r="L179" s="143"/>
      <c r="M179" s="144"/>
      <c r="N179" s="143"/>
      <c r="O179" s="144"/>
      <c r="P179" s="144"/>
      <c r="Q179" s="113" t="str">
        <f t="shared" si="21"/>
        <v/>
      </c>
      <c r="R179" s="61" t="e">
        <f t="shared" si="22"/>
        <v>#VALUE!</v>
      </c>
    </row>
    <row r="180" spans="1:18">
      <c r="A180" s="157"/>
      <c r="B180" s="58">
        <v>4</v>
      </c>
      <c r="C180" s="92" t="str">
        <f>A177&amp;E180</f>
        <v>Plant / Supplier</v>
      </c>
      <c r="D180" s="54" t="str">
        <f>A177&amp;E180&amp;J180&amp;N180</f>
        <v>Plant / Supplier</v>
      </c>
      <c r="E180" s="143"/>
      <c r="F180" s="144"/>
      <c r="G180" s="144"/>
      <c r="H180" s="144"/>
      <c r="I180" s="113" t="str">
        <f t="shared" si="23"/>
        <v/>
      </c>
      <c r="J180" s="143"/>
      <c r="K180" s="144"/>
      <c r="L180" s="143"/>
      <c r="M180" s="144"/>
      <c r="N180" s="143"/>
      <c r="O180" s="144"/>
      <c r="P180" s="144"/>
      <c r="Q180" s="113" t="str">
        <f t="shared" si="21"/>
        <v/>
      </c>
      <c r="R180" s="61" t="e">
        <f t="shared" si="22"/>
        <v>#VALUE!</v>
      </c>
    </row>
    <row r="181" spans="1:18">
      <c r="A181" s="157"/>
      <c r="B181" s="58">
        <v>5</v>
      </c>
      <c r="C181" s="92" t="str">
        <f>A177&amp;E181</f>
        <v>Plant / Supplier</v>
      </c>
      <c r="D181" s="54" t="str">
        <f>A177&amp;E181&amp;J181&amp;N181</f>
        <v>Plant / Supplier</v>
      </c>
      <c r="E181" s="143"/>
      <c r="F181" s="144"/>
      <c r="G181" s="144"/>
      <c r="H181" s="144"/>
      <c r="I181" s="113" t="str">
        <f t="shared" si="23"/>
        <v/>
      </c>
      <c r="J181" s="143"/>
      <c r="K181" s="144"/>
      <c r="L181" s="143"/>
      <c r="M181" s="144"/>
      <c r="N181" s="143"/>
      <c r="O181" s="144"/>
      <c r="P181" s="144"/>
      <c r="Q181" s="113" t="str">
        <f t="shared" si="21"/>
        <v/>
      </c>
      <c r="R181" s="61" t="e">
        <f t="shared" si="22"/>
        <v>#VALUE!</v>
      </c>
    </row>
    <row r="182" spans="1:18">
      <c r="A182" s="157"/>
      <c r="B182" s="58">
        <v>6</v>
      </c>
      <c r="C182" s="92" t="str">
        <f>A177&amp;E182</f>
        <v>Plant / Supplier</v>
      </c>
      <c r="D182" s="54" t="str">
        <f>A177&amp;E182&amp;J182&amp;N182</f>
        <v>Plant / Supplier</v>
      </c>
      <c r="E182" s="143"/>
      <c r="F182" s="144"/>
      <c r="G182" s="144"/>
      <c r="H182" s="144"/>
      <c r="I182" s="113" t="str">
        <f t="shared" si="23"/>
        <v/>
      </c>
      <c r="J182" s="143"/>
      <c r="K182" s="144"/>
      <c r="L182" s="143"/>
      <c r="M182" s="144"/>
      <c r="N182" s="143"/>
      <c r="O182" s="144"/>
      <c r="P182" s="144"/>
      <c r="Q182" s="113" t="str">
        <f t="shared" si="21"/>
        <v/>
      </c>
      <c r="R182" s="61" t="e">
        <f t="shared" si="22"/>
        <v>#VALUE!</v>
      </c>
    </row>
    <row r="183" spans="1:18">
      <c r="A183" s="157"/>
      <c r="B183" s="58">
        <v>7</v>
      </c>
      <c r="C183" s="92" t="str">
        <f>A177&amp;E183</f>
        <v>Plant / Supplier</v>
      </c>
      <c r="D183" s="54" t="str">
        <f>A177&amp;E183&amp;J183&amp;N183</f>
        <v>Plant / Supplier</v>
      </c>
      <c r="E183" s="143"/>
      <c r="F183" s="144"/>
      <c r="G183" s="144"/>
      <c r="H183" s="144"/>
      <c r="I183" s="113" t="str">
        <f t="shared" si="23"/>
        <v/>
      </c>
      <c r="J183" s="143"/>
      <c r="K183" s="144"/>
      <c r="L183" s="143"/>
      <c r="M183" s="144"/>
      <c r="N183" s="143"/>
      <c r="O183" s="144"/>
      <c r="P183" s="144"/>
      <c r="Q183" s="113" t="str">
        <f t="shared" si="21"/>
        <v/>
      </c>
      <c r="R183" s="61" t="e">
        <f t="shared" si="22"/>
        <v>#VALUE!</v>
      </c>
    </row>
    <row r="184" spans="1:18">
      <c r="A184" s="157"/>
      <c r="B184" s="58">
        <v>8</v>
      </c>
      <c r="C184" s="92" t="str">
        <f>A177&amp;E184</f>
        <v>Plant / Supplier</v>
      </c>
      <c r="D184" s="54" t="str">
        <f>A177&amp;E184&amp;J184&amp;N184</f>
        <v>Plant / Supplier</v>
      </c>
      <c r="E184" s="143"/>
      <c r="F184" s="144"/>
      <c r="G184" s="144"/>
      <c r="H184" s="144"/>
      <c r="I184" s="113" t="str">
        <f t="shared" si="23"/>
        <v/>
      </c>
      <c r="J184" s="143"/>
      <c r="K184" s="144"/>
      <c r="L184" s="143"/>
      <c r="M184" s="144"/>
      <c r="N184" s="143"/>
      <c r="O184" s="144"/>
      <c r="P184" s="144"/>
      <c r="Q184" s="113" t="str">
        <f t="shared" si="21"/>
        <v/>
      </c>
      <c r="R184" s="61" t="e">
        <f t="shared" si="22"/>
        <v>#VALUE!</v>
      </c>
    </row>
    <row r="185" spans="1:18">
      <c r="A185" s="157"/>
      <c r="B185" s="58">
        <v>9</v>
      </c>
      <c r="C185" s="92" t="str">
        <f>A177&amp;E185</f>
        <v>Plant / Supplier</v>
      </c>
      <c r="D185" s="54" t="str">
        <f>A177&amp;E185&amp;J185&amp;N185</f>
        <v>Plant / Supplier</v>
      </c>
      <c r="E185" s="143"/>
      <c r="F185" s="144"/>
      <c r="G185" s="144"/>
      <c r="H185" s="144"/>
      <c r="I185" s="113" t="str">
        <f t="shared" si="23"/>
        <v/>
      </c>
      <c r="J185" s="143"/>
      <c r="K185" s="144"/>
      <c r="L185" s="143"/>
      <c r="M185" s="144"/>
      <c r="N185" s="143"/>
      <c r="O185" s="144"/>
      <c r="P185" s="144"/>
      <c r="Q185" s="113" t="str">
        <f t="shared" si="21"/>
        <v/>
      </c>
      <c r="R185" s="61" t="e">
        <f t="shared" si="22"/>
        <v>#VALUE!</v>
      </c>
    </row>
    <row r="186" spans="1:18">
      <c r="A186" s="157"/>
      <c r="B186" s="58">
        <v>10</v>
      </c>
      <c r="C186" s="92" t="str">
        <f>A177&amp;E186</f>
        <v>Plant / Supplier</v>
      </c>
      <c r="D186" s="54" t="str">
        <f>A177&amp;E186&amp;J186&amp;N186</f>
        <v>Plant / Supplier</v>
      </c>
      <c r="E186" s="143"/>
      <c r="F186" s="144"/>
      <c r="G186" s="144"/>
      <c r="H186" s="144"/>
      <c r="I186" s="113" t="str">
        <f t="shared" si="23"/>
        <v/>
      </c>
      <c r="J186" s="143"/>
      <c r="K186" s="144"/>
      <c r="L186" s="143"/>
      <c r="M186" s="144"/>
      <c r="N186" s="143"/>
      <c r="O186" s="144"/>
      <c r="P186" s="144"/>
      <c r="Q186" s="113" t="str">
        <f t="shared" si="21"/>
        <v/>
      </c>
      <c r="R186" s="61" t="e">
        <f t="shared" si="22"/>
        <v>#VALUE!</v>
      </c>
    </row>
    <row r="187" spans="1:18">
      <c r="A187" s="157"/>
      <c r="B187" s="58">
        <v>11</v>
      </c>
      <c r="C187" s="92" t="str">
        <f>A177&amp;E187</f>
        <v>Plant / Supplier</v>
      </c>
      <c r="D187" s="54" t="str">
        <f>A177&amp;E187&amp;J187&amp;N187</f>
        <v>Plant / Supplier</v>
      </c>
      <c r="E187" s="143"/>
      <c r="F187" s="144"/>
      <c r="G187" s="144"/>
      <c r="H187" s="144"/>
      <c r="I187" s="113" t="str">
        <f t="shared" si="23"/>
        <v/>
      </c>
      <c r="J187" s="143"/>
      <c r="K187" s="144"/>
      <c r="L187" s="143"/>
      <c r="M187" s="144"/>
      <c r="N187" s="143"/>
      <c r="O187" s="144"/>
      <c r="P187" s="144"/>
      <c r="Q187" s="113" t="str">
        <f t="shared" si="21"/>
        <v/>
      </c>
      <c r="R187" s="61" t="e">
        <f t="shared" si="22"/>
        <v>#VALUE!</v>
      </c>
    </row>
    <row r="188" spans="1:18">
      <c r="A188" s="157"/>
      <c r="B188" s="58">
        <v>12</v>
      </c>
      <c r="C188" s="92" t="str">
        <f>A177&amp;E188</f>
        <v>Plant / Supplier</v>
      </c>
      <c r="D188" s="54" t="str">
        <f>A177&amp;E188&amp;J188&amp;N188</f>
        <v>Plant / Supplier</v>
      </c>
      <c r="E188" s="143"/>
      <c r="F188" s="144"/>
      <c r="G188" s="144"/>
      <c r="H188" s="144"/>
      <c r="I188" s="113" t="str">
        <f t="shared" si="23"/>
        <v/>
      </c>
      <c r="J188" s="143"/>
      <c r="K188" s="144"/>
      <c r="L188" s="143"/>
      <c r="M188" s="144"/>
      <c r="N188" s="143"/>
      <c r="O188" s="144"/>
      <c r="P188" s="144"/>
      <c r="Q188" s="113" t="str">
        <f t="shared" si="21"/>
        <v/>
      </c>
      <c r="R188" s="61" t="e">
        <f t="shared" si="22"/>
        <v>#VALUE!</v>
      </c>
    </row>
    <row r="189" spans="1:18">
      <c r="A189" s="157"/>
      <c r="B189" s="58">
        <v>13</v>
      </c>
      <c r="C189" s="92" t="str">
        <f>A177&amp;E189</f>
        <v>Plant / Supplier</v>
      </c>
      <c r="D189" s="54" t="str">
        <f>A177&amp;E189&amp;J189&amp;N189</f>
        <v>Plant / Supplier</v>
      </c>
      <c r="E189" s="143"/>
      <c r="F189" s="144"/>
      <c r="G189" s="144"/>
      <c r="H189" s="144"/>
      <c r="I189" s="113" t="str">
        <f t="shared" si="23"/>
        <v/>
      </c>
      <c r="J189" s="143"/>
      <c r="K189" s="144"/>
      <c r="L189" s="143"/>
      <c r="M189" s="144"/>
      <c r="N189" s="143"/>
      <c r="O189" s="144"/>
      <c r="P189" s="144"/>
      <c r="Q189" s="113" t="str">
        <f t="shared" si="21"/>
        <v/>
      </c>
      <c r="R189" s="61" t="e">
        <f t="shared" si="22"/>
        <v>#VALUE!</v>
      </c>
    </row>
    <row r="190" spans="1:18">
      <c r="A190" s="157"/>
      <c r="B190" s="58">
        <v>14</v>
      </c>
      <c r="C190" s="92" t="str">
        <f>A177&amp;E190</f>
        <v>Plant / Supplier</v>
      </c>
      <c r="D190" s="54" t="str">
        <f>A177&amp;E190&amp;J190&amp;N190</f>
        <v>Plant / Supplier</v>
      </c>
      <c r="E190" s="143"/>
      <c r="F190" s="144"/>
      <c r="G190" s="144"/>
      <c r="H190" s="144"/>
      <c r="I190" s="113" t="str">
        <f t="shared" si="23"/>
        <v/>
      </c>
      <c r="J190" s="143"/>
      <c r="K190" s="144"/>
      <c r="L190" s="143"/>
      <c r="M190" s="144"/>
      <c r="N190" s="143"/>
      <c r="O190" s="144"/>
      <c r="P190" s="144"/>
      <c r="Q190" s="113" t="str">
        <f t="shared" si="21"/>
        <v/>
      </c>
      <c r="R190" s="61" t="e">
        <f t="shared" si="22"/>
        <v>#VALUE!</v>
      </c>
    </row>
    <row r="191" spans="1:18">
      <c r="A191" s="157"/>
      <c r="B191" s="58">
        <v>15</v>
      </c>
      <c r="C191" s="92" t="str">
        <f>A177&amp;E191</f>
        <v>Plant / Supplier</v>
      </c>
      <c r="D191" s="54" t="str">
        <f>A177&amp;E191&amp;J191&amp;N191</f>
        <v>Plant / Supplier</v>
      </c>
      <c r="E191" s="143"/>
      <c r="F191" s="144"/>
      <c r="G191" s="144"/>
      <c r="H191" s="144"/>
      <c r="I191" s="113" t="str">
        <f t="shared" si="23"/>
        <v/>
      </c>
      <c r="J191" s="143"/>
      <c r="K191" s="144"/>
      <c r="L191" s="143"/>
      <c r="M191" s="144"/>
      <c r="N191" s="143"/>
      <c r="O191" s="144"/>
      <c r="P191" s="144"/>
      <c r="Q191" s="113" t="str">
        <f t="shared" si="21"/>
        <v/>
      </c>
      <c r="R191" s="61" t="e">
        <f t="shared" si="22"/>
        <v>#VALUE!</v>
      </c>
    </row>
    <row r="192" spans="1:18">
      <c r="A192" s="157"/>
      <c r="B192" s="58">
        <v>16</v>
      </c>
      <c r="C192" s="92" t="str">
        <f>A177&amp;E192</f>
        <v>Plant / Supplier</v>
      </c>
      <c r="D192" s="54" t="str">
        <f>A177&amp;E192&amp;J192&amp;N192</f>
        <v>Plant / Supplier</v>
      </c>
      <c r="E192" s="143"/>
      <c r="F192" s="144"/>
      <c r="G192" s="144"/>
      <c r="H192" s="144"/>
      <c r="I192" s="113" t="str">
        <f t="shared" si="23"/>
        <v/>
      </c>
      <c r="J192" s="143"/>
      <c r="K192" s="144"/>
      <c r="L192" s="143"/>
      <c r="M192" s="144"/>
      <c r="N192" s="143"/>
      <c r="O192" s="144"/>
      <c r="P192" s="144"/>
      <c r="Q192" s="113" t="str">
        <f t="shared" si="21"/>
        <v/>
      </c>
      <c r="R192" s="61" t="e">
        <f t="shared" si="22"/>
        <v>#VALUE!</v>
      </c>
    </row>
    <row r="193" spans="1:18">
      <c r="A193" s="157"/>
      <c r="B193" s="58">
        <v>17</v>
      </c>
      <c r="C193" s="92" t="str">
        <f>A177&amp;E193</f>
        <v>Plant / Supplier</v>
      </c>
      <c r="D193" s="54" t="str">
        <f>A177&amp;E193&amp;J193&amp;N193</f>
        <v>Plant / Supplier</v>
      </c>
      <c r="E193" s="143"/>
      <c r="F193" s="144"/>
      <c r="G193" s="144"/>
      <c r="H193" s="144"/>
      <c r="I193" s="113" t="str">
        <f t="shared" si="23"/>
        <v/>
      </c>
      <c r="J193" s="143"/>
      <c r="K193" s="144"/>
      <c r="L193" s="143"/>
      <c r="M193" s="144"/>
      <c r="N193" s="143"/>
      <c r="O193" s="144"/>
      <c r="P193" s="144"/>
      <c r="Q193" s="113" t="str">
        <f t="shared" si="21"/>
        <v/>
      </c>
      <c r="R193" s="61" t="e">
        <f t="shared" si="22"/>
        <v>#VALUE!</v>
      </c>
    </row>
    <row r="194" spans="1:18">
      <c r="A194" s="157"/>
      <c r="B194" s="58">
        <v>18</v>
      </c>
      <c r="C194" s="92" t="str">
        <f>A177&amp;E194</f>
        <v>Plant / Supplier</v>
      </c>
      <c r="D194" s="54" t="str">
        <f>A177&amp;E194&amp;J194&amp;N194</f>
        <v>Plant / Supplier</v>
      </c>
      <c r="E194" s="143"/>
      <c r="F194" s="144"/>
      <c r="G194" s="144"/>
      <c r="H194" s="144"/>
      <c r="I194" s="113" t="str">
        <f t="shared" si="23"/>
        <v/>
      </c>
      <c r="J194" s="143"/>
      <c r="K194" s="144"/>
      <c r="L194" s="143"/>
      <c r="M194" s="144"/>
      <c r="N194" s="143"/>
      <c r="O194" s="144"/>
      <c r="P194" s="144"/>
      <c r="Q194" s="113" t="str">
        <f t="shared" si="21"/>
        <v/>
      </c>
      <c r="R194" s="61" t="e">
        <f t="shared" si="22"/>
        <v>#VALUE!</v>
      </c>
    </row>
    <row r="195" spans="1:18">
      <c r="A195" s="157"/>
      <c r="B195" s="58">
        <v>19</v>
      </c>
      <c r="C195" s="92" t="str">
        <f>A177&amp;E195</f>
        <v>Plant / Supplier</v>
      </c>
      <c r="D195" s="54" t="str">
        <f>A177&amp;E195&amp;J195&amp;N195</f>
        <v>Plant / Supplier</v>
      </c>
      <c r="E195" s="143"/>
      <c r="F195" s="144"/>
      <c r="G195" s="144"/>
      <c r="H195" s="144"/>
      <c r="I195" s="113" t="str">
        <f t="shared" si="23"/>
        <v/>
      </c>
      <c r="J195" s="143"/>
      <c r="K195" s="144"/>
      <c r="L195" s="143"/>
      <c r="M195" s="144"/>
      <c r="N195" s="143"/>
      <c r="O195" s="144"/>
      <c r="P195" s="144"/>
      <c r="Q195" s="113" t="str">
        <f t="shared" si="21"/>
        <v/>
      </c>
      <c r="R195" s="61" t="e">
        <f t="shared" si="22"/>
        <v>#VALUE!</v>
      </c>
    </row>
    <row r="196" spans="1:18" ht="13.5" thickBot="1">
      <c r="A196" s="158"/>
      <c r="B196" s="93">
        <v>20</v>
      </c>
      <c r="C196" s="94" t="str">
        <f>A177&amp;E196</f>
        <v>Plant / Supplier</v>
      </c>
      <c r="D196" s="95" t="str">
        <f>A177&amp;E196&amp;J196&amp;N196</f>
        <v>Plant / Supplier</v>
      </c>
      <c r="E196" s="145"/>
      <c r="F196" s="146"/>
      <c r="G196" s="146"/>
      <c r="H196" s="146"/>
      <c r="I196" s="114" t="str">
        <f t="shared" si="23"/>
        <v/>
      </c>
      <c r="J196" s="145"/>
      <c r="K196" s="146"/>
      <c r="L196" s="145"/>
      <c r="M196" s="146"/>
      <c r="N196" s="145"/>
      <c r="O196" s="146"/>
      <c r="P196" s="146"/>
      <c r="Q196" s="114" t="str">
        <f t="shared" si="21"/>
        <v/>
      </c>
      <c r="R196" s="96" t="e">
        <f t="shared" si="22"/>
        <v>#VALUE!</v>
      </c>
    </row>
    <row r="197" spans="1:18" ht="13.5" thickBot="1">
      <c r="A197" s="97"/>
      <c r="B197" s="30"/>
      <c r="C197" s="30"/>
      <c r="D197" s="51"/>
      <c r="E197" s="51"/>
      <c r="I197" s="98"/>
      <c r="J197" s="51"/>
      <c r="K197" s="30"/>
      <c r="L197" s="51"/>
      <c r="M197" s="30"/>
      <c r="N197" s="51"/>
      <c r="O197" s="30"/>
      <c r="P197" s="30"/>
      <c r="Q197" s="98"/>
      <c r="R197" s="30"/>
    </row>
    <row r="198" spans="1:18">
      <c r="A198" s="45"/>
      <c r="B198" s="46"/>
      <c r="C198" s="46"/>
      <c r="D198" s="47"/>
      <c r="E198" s="47"/>
      <c r="F198" s="48" t="s">
        <v>95</v>
      </c>
      <c r="G198" s="48" t="s">
        <v>96</v>
      </c>
      <c r="H198" s="48" t="s">
        <v>97</v>
      </c>
      <c r="I198" s="46"/>
      <c r="J198" s="47"/>
      <c r="K198" s="48" t="s">
        <v>98</v>
      </c>
      <c r="L198" s="47"/>
      <c r="M198" s="48" t="s">
        <v>99</v>
      </c>
      <c r="N198" s="47"/>
      <c r="O198" s="48" t="s">
        <v>100</v>
      </c>
      <c r="P198" s="48" t="s">
        <v>101</v>
      </c>
      <c r="Q198" s="47"/>
      <c r="R198" s="50"/>
    </row>
    <row r="199" spans="1:18" ht="38.25">
      <c r="A199" s="52" t="s">
        <v>112</v>
      </c>
      <c r="B199" s="53" t="s">
        <v>113</v>
      </c>
      <c r="C199" s="91" t="s">
        <v>114</v>
      </c>
      <c r="D199" s="55" t="s">
        <v>115</v>
      </c>
      <c r="E199" s="54" t="s">
        <v>122</v>
      </c>
      <c r="F199" s="53" t="s">
        <v>147</v>
      </c>
      <c r="G199" s="53" t="s">
        <v>148</v>
      </c>
      <c r="H199" s="53" t="s">
        <v>149</v>
      </c>
      <c r="I199" s="112" t="s">
        <v>104</v>
      </c>
      <c r="J199" s="55" t="s">
        <v>121</v>
      </c>
      <c r="K199" s="53" t="s">
        <v>150</v>
      </c>
      <c r="L199" s="55" t="s">
        <v>123</v>
      </c>
      <c r="M199" s="53" t="s">
        <v>150</v>
      </c>
      <c r="N199" s="56" t="s">
        <v>124</v>
      </c>
      <c r="O199" s="53" t="s">
        <v>150</v>
      </c>
      <c r="P199" s="57" t="s">
        <v>151</v>
      </c>
      <c r="Q199" s="112" t="s">
        <v>92</v>
      </c>
      <c r="R199" s="115" t="s">
        <v>105</v>
      </c>
    </row>
    <row r="200" spans="1:18" ht="13.9" customHeight="1">
      <c r="A200" s="156" t="s">
        <v>116</v>
      </c>
      <c r="B200" s="58">
        <v>1</v>
      </c>
      <c r="C200" s="92" t="str">
        <f>A200&amp;E200</f>
        <v>Plant / Supplier</v>
      </c>
      <c r="D200" s="54" t="str">
        <f>A200&amp;E200&amp;J200&amp;N200</f>
        <v>Plant / Supplier</v>
      </c>
      <c r="E200" s="143"/>
      <c r="F200" s="144"/>
      <c r="G200" s="144"/>
      <c r="H200" s="144"/>
      <c r="I200" s="113" t="str">
        <f>IF(F200&gt;0,F200*G200*H200,"")</f>
        <v/>
      </c>
      <c r="J200" s="143"/>
      <c r="K200" s="144"/>
      <c r="L200" s="143"/>
      <c r="M200" s="144"/>
      <c r="N200" s="143"/>
      <c r="O200" s="144"/>
      <c r="P200" s="144"/>
      <c r="Q200" s="113" t="str">
        <f t="shared" ref="Q200:Q219" si="24">IF(K200&gt;0,K200*M200*O200*P200,"")</f>
        <v/>
      </c>
      <c r="R200" s="61" t="e">
        <f t="shared" ref="R200:R219" si="25">Q200*I200</f>
        <v>#VALUE!</v>
      </c>
    </row>
    <row r="201" spans="1:18">
      <c r="A201" s="157"/>
      <c r="B201" s="58">
        <v>2</v>
      </c>
      <c r="C201" s="92" t="str">
        <f>A200&amp;E201</f>
        <v>Plant / Supplier</v>
      </c>
      <c r="D201" s="54" t="str">
        <f>A200&amp;E201&amp;J201&amp;N201</f>
        <v>Plant / Supplier</v>
      </c>
      <c r="E201" s="143"/>
      <c r="F201" s="144"/>
      <c r="G201" s="144"/>
      <c r="H201" s="144"/>
      <c r="I201" s="113" t="str">
        <f t="shared" ref="I201:I219" si="26">IF(F201&gt;0,F201*G201*H201,"")</f>
        <v/>
      </c>
      <c r="J201" s="143"/>
      <c r="K201" s="144"/>
      <c r="L201" s="143"/>
      <c r="M201" s="144"/>
      <c r="N201" s="143"/>
      <c r="O201" s="144"/>
      <c r="P201" s="144"/>
      <c r="Q201" s="113" t="str">
        <f t="shared" si="24"/>
        <v/>
      </c>
      <c r="R201" s="61" t="e">
        <f t="shared" si="25"/>
        <v>#VALUE!</v>
      </c>
    </row>
    <row r="202" spans="1:18">
      <c r="A202" s="157"/>
      <c r="B202" s="58">
        <v>3</v>
      </c>
      <c r="C202" s="92" t="str">
        <f>A200&amp;E202</f>
        <v>Plant / Supplier</v>
      </c>
      <c r="D202" s="54" t="str">
        <f>A200&amp;E202&amp;J202&amp;N202</f>
        <v>Plant / Supplier</v>
      </c>
      <c r="E202" s="143"/>
      <c r="F202" s="144"/>
      <c r="G202" s="144"/>
      <c r="H202" s="144"/>
      <c r="I202" s="113" t="str">
        <f t="shared" si="26"/>
        <v/>
      </c>
      <c r="J202" s="143"/>
      <c r="K202" s="144"/>
      <c r="L202" s="143"/>
      <c r="M202" s="144"/>
      <c r="N202" s="143"/>
      <c r="O202" s="144"/>
      <c r="P202" s="144"/>
      <c r="Q202" s="113" t="str">
        <f t="shared" si="24"/>
        <v/>
      </c>
      <c r="R202" s="61" t="e">
        <f t="shared" si="25"/>
        <v>#VALUE!</v>
      </c>
    </row>
    <row r="203" spans="1:18">
      <c r="A203" s="157"/>
      <c r="B203" s="58">
        <v>4</v>
      </c>
      <c r="C203" s="92" t="str">
        <f>A200&amp;E203</f>
        <v>Plant / Supplier</v>
      </c>
      <c r="D203" s="54" t="str">
        <f>A200&amp;E203&amp;J203&amp;N203</f>
        <v>Plant / Supplier</v>
      </c>
      <c r="E203" s="143"/>
      <c r="F203" s="144"/>
      <c r="G203" s="144"/>
      <c r="H203" s="144"/>
      <c r="I203" s="113" t="str">
        <f t="shared" si="26"/>
        <v/>
      </c>
      <c r="J203" s="143"/>
      <c r="K203" s="144"/>
      <c r="L203" s="143"/>
      <c r="M203" s="144"/>
      <c r="N203" s="143"/>
      <c r="O203" s="144"/>
      <c r="P203" s="144"/>
      <c r="Q203" s="113" t="str">
        <f t="shared" si="24"/>
        <v/>
      </c>
      <c r="R203" s="61" t="e">
        <f t="shared" si="25"/>
        <v>#VALUE!</v>
      </c>
    </row>
    <row r="204" spans="1:18">
      <c r="A204" s="157"/>
      <c r="B204" s="58">
        <v>5</v>
      </c>
      <c r="C204" s="92" t="str">
        <f>A200&amp;E204</f>
        <v>Plant / Supplier</v>
      </c>
      <c r="D204" s="54" t="str">
        <f>A200&amp;E204&amp;J204&amp;N204</f>
        <v>Plant / Supplier</v>
      </c>
      <c r="E204" s="143"/>
      <c r="F204" s="144"/>
      <c r="G204" s="144"/>
      <c r="H204" s="144"/>
      <c r="I204" s="113" t="str">
        <f t="shared" si="26"/>
        <v/>
      </c>
      <c r="J204" s="143"/>
      <c r="K204" s="144"/>
      <c r="L204" s="143"/>
      <c r="M204" s="144"/>
      <c r="N204" s="143"/>
      <c r="O204" s="144"/>
      <c r="P204" s="144"/>
      <c r="Q204" s="113" t="str">
        <f t="shared" si="24"/>
        <v/>
      </c>
      <c r="R204" s="61" t="e">
        <f t="shared" si="25"/>
        <v>#VALUE!</v>
      </c>
    </row>
    <row r="205" spans="1:18">
      <c r="A205" s="157"/>
      <c r="B205" s="58">
        <v>6</v>
      </c>
      <c r="C205" s="92" t="str">
        <f>A200&amp;E205</f>
        <v>Plant / Supplier</v>
      </c>
      <c r="D205" s="54" t="str">
        <f>A200&amp;E205&amp;J205&amp;N205</f>
        <v>Plant / Supplier</v>
      </c>
      <c r="E205" s="143"/>
      <c r="F205" s="144"/>
      <c r="G205" s="144"/>
      <c r="H205" s="144"/>
      <c r="I205" s="113" t="str">
        <f t="shared" si="26"/>
        <v/>
      </c>
      <c r="J205" s="143"/>
      <c r="K205" s="144"/>
      <c r="L205" s="143"/>
      <c r="M205" s="144"/>
      <c r="N205" s="143"/>
      <c r="O205" s="144"/>
      <c r="P205" s="144"/>
      <c r="Q205" s="113" t="str">
        <f t="shared" si="24"/>
        <v/>
      </c>
      <c r="R205" s="61" t="e">
        <f t="shared" si="25"/>
        <v>#VALUE!</v>
      </c>
    </row>
    <row r="206" spans="1:18">
      <c r="A206" s="157"/>
      <c r="B206" s="58">
        <v>7</v>
      </c>
      <c r="C206" s="92" t="str">
        <f>A200&amp;E206</f>
        <v>Plant / Supplier</v>
      </c>
      <c r="D206" s="54" t="str">
        <f>A200&amp;E206&amp;J206&amp;N206</f>
        <v>Plant / Supplier</v>
      </c>
      <c r="E206" s="143"/>
      <c r="F206" s="144"/>
      <c r="G206" s="144"/>
      <c r="H206" s="144"/>
      <c r="I206" s="113" t="str">
        <f t="shared" si="26"/>
        <v/>
      </c>
      <c r="J206" s="143"/>
      <c r="K206" s="144"/>
      <c r="L206" s="143"/>
      <c r="M206" s="144"/>
      <c r="N206" s="143"/>
      <c r="O206" s="144"/>
      <c r="P206" s="144"/>
      <c r="Q206" s="113" t="str">
        <f t="shared" si="24"/>
        <v/>
      </c>
      <c r="R206" s="61" t="e">
        <f t="shared" si="25"/>
        <v>#VALUE!</v>
      </c>
    </row>
    <row r="207" spans="1:18">
      <c r="A207" s="157"/>
      <c r="B207" s="58">
        <v>8</v>
      </c>
      <c r="C207" s="92" t="str">
        <f>A200&amp;E207</f>
        <v>Plant / Supplier</v>
      </c>
      <c r="D207" s="54" t="str">
        <f>A200&amp;E207&amp;J207&amp;N207</f>
        <v>Plant / Supplier</v>
      </c>
      <c r="E207" s="143"/>
      <c r="F207" s="144"/>
      <c r="G207" s="144"/>
      <c r="H207" s="144"/>
      <c r="I207" s="113" t="str">
        <f t="shared" si="26"/>
        <v/>
      </c>
      <c r="J207" s="143"/>
      <c r="K207" s="144"/>
      <c r="L207" s="143"/>
      <c r="M207" s="144"/>
      <c r="N207" s="143"/>
      <c r="O207" s="144"/>
      <c r="P207" s="144"/>
      <c r="Q207" s="113" t="str">
        <f t="shared" si="24"/>
        <v/>
      </c>
      <c r="R207" s="61" t="e">
        <f t="shared" si="25"/>
        <v>#VALUE!</v>
      </c>
    </row>
    <row r="208" spans="1:18">
      <c r="A208" s="157"/>
      <c r="B208" s="58">
        <v>9</v>
      </c>
      <c r="C208" s="92" t="str">
        <f>A200&amp;E208</f>
        <v>Plant / Supplier</v>
      </c>
      <c r="D208" s="54" t="str">
        <f>A200&amp;E208&amp;J208&amp;N208</f>
        <v>Plant / Supplier</v>
      </c>
      <c r="E208" s="143"/>
      <c r="F208" s="144"/>
      <c r="G208" s="144"/>
      <c r="H208" s="144"/>
      <c r="I208" s="113" t="str">
        <f t="shared" si="26"/>
        <v/>
      </c>
      <c r="J208" s="143"/>
      <c r="K208" s="144"/>
      <c r="L208" s="143"/>
      <c r="M208" s="144"/>
      <c r="N208" s="143"/>
      <c r="O208" s="144"/>
      <c r="P208" s="144"/>
      <c r="Q208" s="113" t="str">
        <f t="shared" si="24"/>
        <v/>
      </c>
      <c r="R208" s="61" t="e">
        <f t="shared" si="25"/>
        <v>#VALUE!</v>
      </c>
    </row>
    <row r="209" spans="1:18">
      <c r="A209" s="157"/>
      <c r="B209" s="58">
        <v>10</v>
      </c>
      <c r="C209" s="92" t="str">
        <f>A200&amp;E209</f>
        <v>Plant / Supplier</v>
      </c>
      <c r="D209" s="54" t="str">
        <f>A200&amp;E209&amp;J209&amp;N209</f>
        <v>Plant / Supplier</v>
      </c>
      <c r="E209" s="143"/>
      <c r="F209" s="144"/>
      <c r="G209" s="144"/>
      <c r="H209" s="144"/>
      <c r="I209" s="113" t="str">
        <f t="shared" si="26"/>
        <v/>
      </c>
      <c r="J209" s="143"/>
      <c r="K209" s="144"/>
      <c r="L209" s="143"/>
      <c r="M209" s="144"/>
      <c r="N209" s="143"/>
      <c r="O209" s="144"/>
      <c r="P209" s="144"/>
      <c r="Q209" s="113" t="str">
        <f t="shared" si="24"/>
        <v/>
      </c>
      <c r="R209" s="61" t="e">
        <f t="shared" si="25"/>
        <v>#VALUE!</v>
      </c>
    </row>
    <row r="210" spans="1:18">
      <c r="A210" s="157"/>
      <c r="B210" s="58">
        <v>11</v>
      </c>
      <c r="C210" s="92" t="str">
        <f>A200&amp;E210</f>
        <v>Plant / Supplier</v>
      </c>
      <c r="D210" s="54" t="str">
        <f>A200&amp;E210&amp;J210&amp;N210</f>
        <v>Plant / Supplier</v>
      </c>
      <c r="E210" s="143"/>
      <c r="F210" s="144"/>
      <c r="G210" s="144"/>
      <c r="H210" s="144"/>
      <c r="I210" s="113" t="str">
        <f t="shared" si="26"/>
        <v/>
      </c>
      <c r="J210" s="143"/>
      <c r="K210" s="144"/>
      <c r="L210" s="143"/>
      <c r="M210" s="144"/>
      <c r="N210" s="143"/>
      <c r="O210" s="144"/>
      <c r="P210" s="144"/>
      <c r="Q210" s="113" t="str">
        <f t="shared" si="24"/>
        <v/>
      </c>
      <c r="R210" s="61" t="e">
        <f t="shared" si="25"/>
        <v>#VALUE!</v>
      </c>
    </row>
    <row r="211" spans="1:18">
      <c r="A211" s="157"/>
      <c r="B211" s="58">
        <v>12</v>
      </c>
      <c r="C211" s="92" t="str">
        <f>A200&amp;E211</f>
        <v>Plant / Supplier</v>
      </c>
      <c r="D211" s="54" t="str">
        <f>A200&amp;E211&amp;J211&amp;N211</f>
        <v>Plant / Supplier</v>
      </c>
      <c r="E211" s="143"/>
      <c r="F211" s="144"/>
      <c r="G211" s="144"/>
      <c r="H211" s="144"/>
      <c r="I211" s="113" t="str">
        <f t="shared" si="26"/>
        <v/>
      </c>
      <c r="J211" s="143"/>
      <c r="K211" s="144"/>
      <c r="L211" s="143"/>
      <c r="M211" s="144"/>
      <c r="N211" s="143"/>
      <c r="O211" s="144"/>
      <c r="P211" s="144"/>
      <c r="Q211" s="113" t="str">
        <f t="shared" si="24"/>
        <v/>
      </c>
      <c r="R211" s="61" t="e">
        <f t="shared" si="25"/>
        <v>#VALUE!</v>
      </c>
    </row>
    <row r="212" spans="1:18">
      <c r="A212" s="157"/>
      <c r="B212" s="58">
        <v>13</v>
      </c>
      <c r="C212" s="92" t="str">
        <f>A200&amp;E212</f>
        <v>Plant / Supplier</v>
      </c>
      <c r="D212" s="54" t="str">
        <f>A200&amp;E212&amp;J212&amp;N212</f>
        <v>Plant / Supplier</v>
      </c>
      <c r="E212" s="143"/>
      <c r="F212" s="144"/>
      <c r="G212" s="144"/>
      <c r="H212" s="144"/>
      <c r="I212" s="113" t="str">
        <f t="shared" si="26"/>
        <v/>
      </c>
      <c r="J212" s="143"/>
      <c r="K212" s="144"/>
      <c r="L212" s="143"/>
      <c r="M212" s="144"/>
      <c r="N212" s="143"/>
      <c r="O212" s="144"/>
      <c r="P212" s="144"/>
      <c r="Q212" s="113" t="str">
        <f t="shared" si="24"/>
        <v/>
      </c>
      <c r="R212" s="61" t="e">
        <f t="shared" si="25"/>
        <v>#VALUE!</v>
      </c>
    </row>
    <row r="213" spans="1:18">
      <c r="A213" s="157"/>
      <c r="B213" s="58">
        <v>14</v>
      </c>
      <c r="C213" s="92" t="str">
        <f>A200&amp;E213</f>
        <v>Plant / Supplier</v>
      </c>
      <c r="D213" s="54" t="str">
        <f>A200&amp;E213&amp;J213&amp;N213</f>
        <v>Plant / Supplier</v>
      </c>
      <c r="E213" s="143"/>
      <c r="F213" s="144"/>
      <c r="G213" s="144"/>
      <c r="H213" s="144"/>
      <c r="I213" s="113" t="str">
        <f t="shared" si="26"/>
        <v/>
      </c>
      <c r="J213" s="143"/>
      <c r="K213" s="144"/>
      <c r="L213" s="143"/>
      <c r="M213" s="144"/>
      <c r="N213" s="143"/>
      <c r="O213" s="144"/>
      <c r="P213" s="144"/>
      <c r="Q213" s="113" t="str">
        <f t="shared" si="24"/>
        <v/>
      </c>
      <c r="R213" s="61" t="e">
        <f t="shared" si="25"/>
        <v>#VALUE!</v>
      </c>
    </row>
    <row r="214" spans="1:18">
      <c r="A214" s="157"/>
      <c r="B214" s="58">
        <v>15</v>
      </c>
      <c r="C214" s="92" t="str">
        <f>A200&amp;E214</f>
        <v>Plant / Supplier</v>
      </c>
      <c r="D214" s="54" t="str">
        <f>A200&amp;E214&amp;J214&amp;N214</f>
        <v>Plant / Supplier</v>
      </c>
      <c r="E214" s="143"/>
      <c r="F214" s="144"/>
      <c r="G214" s="144"/>
      <c r="H214" s="144"/>
      <c r="I214" s="113" t="str">
        <f t="shared" si="26"/>
        <v/>
      </c>
      <c r="J214" s="143"/>
      <c r="K214" s="144"/>
      <c r="L214" s="143"/>
      <c r="M214" s="144"/>
      <c r="N214" s="143"/>
      <c r="O214" s="144"/>
      <c r="P214" s="144"/>
      <c r="Q214" s="113" t="str">
        <f t="shared" si="24"/>
        <v/>
      </c>
      <c r="R214" s="61" t="e">
        <f t="shared" si="25"/>
        <v>#VALUE!</v>
      </c>
    </row>
    <row r="215" spans="1:18">
      <c r="A215" s="157"/>
      <c r="B215" s="58">
        <v>16</v>
      </c>
      <c r="C215" s="92" t="str">
        <f>A200&amp;E215</f>
        <v>Plant / Supplier</v>
      </c>
      <c r="D215" s="54" t="str">
        <f>A200&amp;E215&amp;J215&amp;N215</f>
        <v>Plant / Supplier</v>
      </c>
      <c r="E215" s="143"/>
      <c r="F215" s="144"/>
      <c r="G215" s="144"/>
      <c r="H215" s="144"/>
      <c r="I215" s="113" t="str">
        <f t="shared" si="26"/>
        <v/>
      </c>
      <c r="J215" s="143"/>
      <c r="K215" s="144"/>
      <c r="L215" s="143"/>
      <c r="M215" s="144"/>
      <c r="N215" s="143"/>
      <c r="O215" s="144"/>
      <c r="P215" s="144"/>
      <c r="Q215" s="113" t="str">
        <f t="shared" si="24"/>
        <v/>
      </c>
      <c r="R215" s="61" t="e">
        <f t="shared" si="25"/>
        <v>#VALUE!</v>
      </c>
    </row>
    <row r="216" spans="1:18">
      <c r="A216" s="157"/>
      <c r="B216" s="58">
        <v>17</v>
      </c>
      <c r="C216" s="92" t="str">
        <f>A200&amp;E216</f>
        <v>Plant / Supplier</v>
      </c>
      <c r="D216" s="54" t="str">
        <f>A200&amp;E216&amp;J216&amp;N216</f>
        <v>Plant / Supplier</v>
      </c>
      <c r="E216" s="143"/>
      <c r="F216" s="144"/>
      <c r="G216" s="144"/>
      <c r="H216" s="144"/>
      <c r="I216" s="113" t="str">
        <f t="shared" si="26"/>
        <v/>
      </c>
      <c r="J216" s="143"/>
      <c r="K216" s="144"/>
      <c r="L216" s="143"/>
      <c r="M216" s="144"/>
      <c r="N216" s="143"/>
      <c r="O216" s="144"/>
      <c r="P216" s="144"/>
      <c r="Q216" s="113" t="str">
        <f t="shared" si="24"/>
        <v/>
      </c>
      <c r="R216" s="61" t="e">
        <f t="shared" si="25"/>
        <v>#VALUE!</v>
      </c>
    </row>
    <row r="217" spans="1:18">
      <c r="A217" s="157"/>
      <c r="B217" s="58">
        <v>18</v>
      </c>
      <c r="C217" s="92" t="str">
        <f>A200&amp;E217</f>
        <v>Plant / Supplier</v>
      </c>
      <c r="D217" s="54" t="str">
        <f>A200&amp;E217&amp;J217&amp;N217</f>
        <v>Plant / Supplier</v>
      </c>
      <c r="E217" s="143"/>
      <c r="F217" s="144"/>
      <c r="G217" s="144"/>
      <c r="H217" s="144"/>
      <c r="I217" s="113" t="str">
        <f t="shared" si="26"/>
        <v/>
      </c>
      <c r="J217" s="143"/>
      <c r="K217" s="144"/>
      <c r="L217" s="143"/>
      <c r="M217" s="144"/>
      <c r="N217" s="143"/>
      <c r="O217" s="144"/>
      <c r="P217" s="144"/>
      <c r="Q217" s="113" t="str">
        <f t="shared" si="24"/>
        <v/>
      </c>
      <c r="R217" s="61" t="e">
        <f t="shared" si="25"/>
        <v>#VALUE!</v>
      </c>
    </row>
    <row r="218" spans="1:18">
      <c r="A218" s="157"/>
      <c r="B218" s="58">
        <v>19</v>
      </c>
      <c r="C218" s="92" t="str">
        <f>A200&amp;E218</f>
        <v>Plant / Supplier</v>
      </c>
      <c r="D218" s="54" t="str">
        <f>A200&amp;E218&amp;J218&amp;N218</f>
        <v>Plant / Supplier</v>
      </c>
      <c r="E218" s="143"/>
      <c r="F218" s="144"/>
      <c r="G218" s="144"/>
      <c r="H218" s="144"/>
      <c r="I218" s="113" t="str">
        <f t="shared" si="26"/>
        <v/>
      </c>
      <c r="J218" s="143"/>
      <c r="K218" s="144"/>
      <c r="L218" s="143"/>
      <c r="M218" s="144"/>
      <c r="N218" s="143"/>
      <c r="O218" s="144"/>
      <c r="P218" s="144"/>
      <c r="Q218" s="113" t="str">
        <f t="shared" si="24"/>
        <v/>
      </c>
      <c r="R218" s="61" t="e">
        <f t="shared" si="25"/>
        <v>#VALUE!</v>
      </c>
    </row>
    <row r="219" spans="1:18" ht="13.5" thickBot="1">
      <c r="A219" s="158"/>
      <c r="B219" s="93">
        <v>20</v>
      </c>
      <c r="C219" s="94" t="str">
        <f>A200&amp;E219</f>
        <v>Plant / Supplier</v>
      </c>
      <c r="D219" s="95" t="str">
        <f>A200&amp;E219&amp;J219&amp;N219</f>
        <v>Plant / Supplier</v>
      </c>
      <c r="E219" s="145"/>
      <c r="F219" s="146"/>
      <c r="G219" s="146"/>
      <c r="H219" s="146"/>
      <c r="I219" s="114" t="str">
        <f t="shared" si="26"/>
        <v/>
      </c>
      <c r="J219" s="145"/>
      <c r="K219" s="146"/>
      <c r="L219" s="145"/>
      <c r="M219" s="146"/>
      <c r="N219" s="145"/>
      <c r="O219" s="146"/>
      <c r="P219" s="146"/>
      <c r="Q219" s="114" t="str">
        <f t="shared" si="24"/>
        <v/>
      </c>
      <c r="R219" s="96" t="e">
        <f t="shared" si="25"/>
        <v>#VALUE!</v>
      </c>
    </row>
    <row r="220" spans="1:18" ht="13.5" thickBot="1">
      <c r="A220" s="97"/>
      <c r="B220" s="30"/>
      <c r="C220" s="30"/>
      <c r="D220" s="51"/>
      <c r="E220" s="51"/>
      <c r="I220" s="98"/>
      <c r="J220" s="51"/>
      <c r="K220" s="30"/>
      <c r="L220" s="51"/>
      <c r="M220" s="30"/>
      <c r="N220" s="51"/>
      <c r="O220" s="30"/>
      <c r="P220" s="30"/>
      <c r="Q220" s="98"/>
      <c r="R220" s="30"/>
    </row>
    <row r="221" spans="1:18">
      <c r="A221" s="45"/>
      <c r="B221" s="46"/>
      <c r="C221" s="46"/>
      <c r="D221" s="47"/>
      <c r="E221" s="47"/>
      <c r="F221" s="48" t="s">
        <v>95</v>
      </c>
      <c r="G221" s="48" t="s">
        <v>96</v>
      </c>
      <c r="H221" s="48" t="s">
        <v>97</v>
      </c>
      <c r="I221" s="46"/>
      <c r="J221" s="47"/>
      <c r="K221" s="48" t="s">
        <v>98</v>
      </c>
      <c r="L221" s="47"/>
      <c r="M221" s="48" t="s">
        <v>99</v>
      </c>
      <c r="N221" s="47"/>
      <c r="O221" s="48" t="s">
        <v>100</v>
      </c>
      <c r="P221" s="48" t="s">
        <v>101</v>
      </c>
      <c r="Q221" s="47"/>
      <c r="R221" s="50"/>
    </row>
    <row r="222" spans="1:18" ht="38.25">
      <c r="A222" s="52" t="s">
        <v>112</v>
      </c>
      <c r="B222" s="53" t="s">
        <v>113</v>
      </c>
      <c r="C222" s="91" t="s">
        <v>114</v>
      </c>
      <c r="D222" s="55" t="s">
        <v>115</v>
      </c>
      <c r="E222" s="54" t="s">
        <v>122</v>
      </c>
      <c r="F222" s="53" t="s">
        <v>147</v>
      </c>
      <c r="G222" s="53" t="s">
        <v>148</v>
      </c>
      <c r="H222" s="53" t="s">
        <v>149</v>
      </c>
      <c r="I222" s="112" t="s">
        <v>104</v>
      </c>
      <c r="J222" s="55" t="s">
        <v>121</v>
      </c>
      <c r="K222" s="53" t="s">
        <v>150</v>
      </c>
      <c r="L222" s="55" t="s">
        <v>123</v>
      </c>
      <c r="M222" s="53" t="s">
        <v>150</v>
      </c>
      <c r="N222" s="56" t="s">
        <v>124</v>
      </c>
      <c r="O222" s="53" t="s">
        <v>150</v>
      </c>
      <c r="P222" s="57" t="s">
        <v>151</v>
      </c>
      <c r="Q222" s="112" t="s">
        <v>92</v>
      </c>
      <c r="R222" s="115" t="s">
        <v>105</v>
      </c>
    </row>
    <row r="223" spans="1:18" ht="13.9" customHeight="1">
      <c r="A223" s="156" t="s">
        <v>116</v>
      </c>
      <c r="B223" s="58">
        <v>1</v>
      </c>
      <c r="C223" s="92" t="str">
        <f>A223&amp;E223</f>
        <v>Plant / Supplier</v>
      </c>
      <c r="D223" s="54" t="str">
        <f>A223&amp;E223&amp;J223&amp;N223</f>
        <v>Plant / Supplier</v>
      </c>
      <c r="E223" s="143"/>
      <c r="F223" s="144"/>
      <c r="G223" s="144"/>
      <c r="H223" s="144"/>
      <c r="I223" s="113" t="str">
        <f>IF(F223&gt;0,F223*G223*H223,"")</f>
        <v/>
      </c>
      <c r="J223" s="143"/>
      <c r="K223" s="144"/>
      <c r="L223" s="143"/>
      <c r="M223" s="144"/>
      <c r="N223" s="143"/>
      <c r="O223" s="144"/>
      <c r="P223" s="144"/>
      <c r="Q223" s="113" t="str">
        <f t="shared" ref="Q223:Q242" si="27">IF(K223&gt;0,K223*M223*O223*P223,"")</f>
        <v/>
      </c>
      <c r="R223" s="61" t="e">
        <f t="shared" ref="R223:R242" si="28">Q223*I223</f>
        <v>#VALUE!</v>
      </c>
    </row>
    <row r="224" spans="1:18">
      <c r="A224" s="157"/>
      <c r="B224" s="58">
        <v>2</v>
      </c>
      <c r="C224" s="92" t="str">
        <f>A223&amp;E224</f>
        <v>Plant / Supplier</v>
      </c>
      <c r="D224" s="54" t="str">
        <f>A223&amp;E224&amp;J224&amp;N224</f>
        <v>Plant / Supplier</v>
      </c>
      <c r="E224" s="143"/>
      <c r="F224" s="144"/>
      <c r="G224" s="144"/>
      <c r="H224" s="144"/>
      <c r="I224" s="113" t="str">
        <f t="shared" ref="I224:I242" si="29">IF(F224&gt;0,F224*G224*H224,"")</f>
        <v/>
      </c>
      <c r="J224" s="143"/>
      <c r="K224" s="144"/>
      <c r="L224" s="143"/>
      <c r="M224" s="144"/>
      <c r="N224" s="143"/>
      <c r="O224" s="144"/>
      <c r="P224" s="144"/>
      <c r="Q224" s="113" t="str">
        <f t="shared" si="27"/>
        <v/>
      </c>
      <c r="R224" s="61" t="e">
        <f t="shared" si="28"/>
        <v>#VALUE!</v>
      </c>
    </row>
    <row r="225" spans="1:18">
      <c r="A225" s="157"/>
      <c r="B225" s="58">
        <v>3</v>
      </c>
      <c r="C225" s="92" t="str">
        <f>A223&amp;E225</f>
        <v>Plant / Supplier</v>
      </c>
      <c r="D225" s="54" t="str">
        <f>A223&amp;E225&amp;J225&amp;N225</f>
        <v>Plant / Supplier</v>
      </c>
      <c r="E225" s="143"/>
      <c r="F225" s="144"/>
      <c r="G225" s="144"/>
      <c r="H225" s="144"/>
      <c r="I225" s="113" t="str">
        <f t="shared" si="29"/>
        <v/>
      </c>
      <c r="J225" s="143"/>
      <c r="K225" s="144"/>
      <c r="L225" s="143"/>
      <c r="M225" s="144"/>
      <c r="N225" s="143"/>
      <c r="O225" s="144"/>
      <c r="P225" s="144"/>
      <c r="Q225" s="113" t="str">
        <f t="shared" si="27"/>
        <v/>
      </c>
      <c r="R225" s="61" t="e">
        <f t="shared" si="28"/>
        <v>#VALUE!</v>
      </c>
    </row>
    <row r="226" spans="1:18">
      <c r="A226" s="157"/>
      <c r="B226" s="58">
        <v>4</v>
      </c>
      <c r="C226" s="92" t="str">
        <f>A223&amp;E226</f>
        <v>Plant / Supplier</v>
      </c>
      <c r="D226" s="54" t="str">
        <f>A223&amp;E226&amp;J226&amp;N226</f>
        <v>Plant / Supplier</v>
      </c>
      <c r="E226" s="143"/>
      <c r="F226" s="144"/>
      <c r="G226" s="144"/>
      <c r="H226" s="144"/>
      <c r="I226" s="113" t="str">
        <f t="shared" si="29"/>
        <v/>
      </c>
      <c r="J226" s="143"/>
      <c r="K226" s="144"/>
      <c r="L226" s="143"/>
      <c r="M226" s="144"/>
      <c r="N226" s="143"/>
      <c r="O226" s="144"/>
      <c r="P226" s="144"/>
      <c r="Q226" s="113" t="str">
        <f t="shared" si="27"/>
        <v/>
      </c>
      <c r="R226" s="61" t="e">
        <f t="shared" si="28"/>
        <v>#VALUE!</v>
      </c>
    </row>
    <row r="227" spans="1:18">
      <c r="A227" s="157"/>
      <c r="B227" s="58">
        <v>5</v>
      </c>
      <c r="C227" s="92" t="str">
        <f>A223&amp;E227</f>
        <v>Plant / Supplier</v>
      </c>
      <c r="D227" s="54" t="str">
        <f>A223&amp;E227&amp;J227&amp;N227</f>
        <v>Plant / Supplier</v>
      </c>
      <c r="E227" s="143"/>
      <c r="F227" s="144"/>
      <c r="G227" s="144"/>
      <c r="H227" s="144"/>
      <c r="I227" s="113" t="str">
        <f t="shared" si="29"/>
        <v/>
      </c>
      <c r="J227" s="143"/>
      <c r="K227" s="144"/>
      <c r="L227" s="143"/>
      <c r="M227" s="144"/>
      <c r="N227" s="143"/>
      <c r="O227" s="144"/>
      <c r="P227" s="144"/>
      <c r="Q227" s="113" t="str">
        <f t="shared" si="27"/>
        <v/>
      </c>
      <c r="R227" s="61" t="e">
        <f t="shared" si="28"/>
        <v>#VALUE!</v>
      </c>
    </row>
    <row r="228" spans="1:18">
      <c r="A228" s="157"/>
      <c r="B228" s="58">
        <v>6</v>
      </c>
      <c r="C228" s="92" t="str">
        <f>A223&amp;E228</f>
        <v>Plant / Supplier</v>
      </c>
      <c r="D228" s="54" t="str">
        <f>A223&amp;E228&amp;J228&amp;N228</f>
        <v>Plant / Supplier</v>
      </c>
      <c r="E228" s="143"/>
      <c r="F228" s="144"/>
      <c r="G228" s="144"/>
      <c r="H228" s="144"/>
      <c r="I228" s="113" t="str">
        <f t="shared" si="29"/>
        <v/>
      </c>
      <c r="J228" s="143"/>
      <c r="K228" s="144"/>
      <c r="L228" s="143"/>
      <c r="M228" s="144"/>
      <c r="N228" s="143"/>
      <c r="O228" s="144"/>
      <c r="P228" s="144"/>
      <c r="Q228" s="113" t="str">
        <f t="shared" si="27"/>
        <v/>
      </c>
      <c r="R228" s="61" t="e">
        <f t="shared" si="28"/>
        <v>#VALUE!</v>
      </c>
    </row>
    <row r="229" spans="1:18">
      <c r="A229" s="157"/>
      <c r="B229" s="58">
        <v>7</v>
      </c>
      <c r="C229" s="92" t="str">
        <f>A223&amp;E229</f>
        <v>Plant / Supplier</v>
      </c>
      <c r="D229" s="54" t="str">
        <f>A223&amp;E229&amp;J229&amp;N229</f>
        <v>Plant / Supplier</v>
      </c>
      <c r="E229" s="143"/>
      <c r="F229" s="144"/>
      <c r="G229" s="144"/>
      <c r="H229" s="144"/>
      <c r="I229" s="113" t="str">
        <f t="shared" si="29"/>
        <v/>
      </c>
      <c r="J229" s="143"/>
      <c r="K229" s="144"/>
      <c r="L229" s="143"/>
      <c r="M229" s="144"/>
      <c r="N229" s="143"/>
      <c r="O229" s="144"/>
      <c r="P229" s="144"/>
      <c r="Q229" s="113" t="str">
        <f t="shared" si="27"/>
        <v/>
      </c>
      <c r="R229" s="61" t="e">
        <f t="shared" si="28"/>
        <v>#VALUE!</v>
      </c>
    </row>
    <row r="230" spans="1:18">
      <c r="A230" s="157"/>
      <c r="B230" s="58">
        <v>8</v>
      </c>
      <c r="C230" s="92" t="str">
        <f>A223&amp;E230</f>
        <v>Plant / Supplier</v>
      </c>
      <c r="D230" s="54" t="str">
        <f>A223&amp;E230&amp;J230&amp;N230</f>
        <v>Plant / Supplier</v>
      </c>
      <c r="E230" s="143"/>
      <c r="F230" s="144"/>
      <c r="G230" s="144"/>
      <c r="H230" s="144"/>
      <c r="I230" s="113" t="str">
        <f t="shared" si="29"/>
        <v/>
      </c>
      <c r="J230" s="143"/>
      <c r="K230" s="144"/>
      <c r="L230" s="143"/>
      <c r="M230" s="144"/>
      <c r="N230" s="143"/>
      <c r="O230" s="144"/>
      <c r="P230" s="144"/>
      <c r="Q230" s="113" t="str">
        <f t="shared" si="27"/>
        <v/>
      </c>
      <c r="R230" s="61" t="e">
        <f t="shared" si="28"/>
        <v>#VALUE!</v>
      </c>
    </row>
    <row r="231" spans="1:18">
      <c r="A231" s="157"/>
      <c r="B231" s="58">
        <v>9</v>
      </c>
      <c r="C231" s="92" t="str">
        <f>A223&amp;E231</f>
        <v>Plant / Supplier</v>
      </c>
      <c r="D231" s="54" t="str">
        <f>A223&amp;E231&amp;J231&amp;N231</f>
        <v>Plant / Supplier</v>
      </c>
      <c r="E231" s="143"/>
      <c r="F231" s="144"/>
      <c r="G231" s="144"/>
      <c r="H231" s="144"/>
      <c r="I231" s="113" t="str">
        <f t="shared" si="29"/>
        <v/>
      </c>
      <c r="J231" s="143"/>
      <c r="K231" s="144"/>
      <c r="L231" s="143"/>
      <c r="M231" s="144"/>
      <c r="N231" s="143"/>
      <c r="O231" s="144"/>
      <c r="P231" s="144"/>
      <c r="Q231" s="113" t="str">
        <f t="shared" si="27"/>
        <v/>
      </c>
      <c r="R231" s="61" t="e">
        <f t="shared" si="28"/>
        <v>#VALUE!</v>
      </c>
    </row>
    <row r="232" spans="1:18">
      <c r="A232" s="157"/>
      <c r="B232" s="58">
        <v>10</v>
      </c>
      <c r="C232" s="92" t="str">
        <f>A223&amp;E232</f>
        <v>Plant / Supplier</v>
      </c>
      <c r="D232" s="54" t="str">
        <f>A223&amp;E232&amp;J232&amp;N232</f>
        <v>Plant / Supplier</v>
      </c>
      <c r="E232" s="143"/>
      <c r="F232" s="144"/>
      <c r="G232" s="144"/>
      <c r="H232" s="144"/>
      <c r="I232" s="113" t="str">
        <f t="shared" si="29"/>
        <v/>
      </c>
      <c r="J232" s="143"/>
      <c r="K232" s="144"/>
      <c r="L232" s="143"/>
      <c r="M232" s="144"/>
      <c r="N232" s="143"/>
      <c r="O232" s="144"/>
      <c r="P232" s="144"/>
      <c r="Q232" s="113" t="str">
        <f t="shared" si="27"/>
        <v/>
      </c>
      <c r="R232" s="61" t="e">
        <f t="shared" si="28"/>
        <v>#VALUE!</v>
      </c>
    </row>
    <row r="233" spans="1:18">
      <c r="A233" s="157"/>
      <c r="B233" s="58">
        <v>11</v>
      </c>
      <c r="C233" s="92" t="str">
        <f>A223&amp;E233</f>
        <v>Plant / Supplier</v>
      </c>
      <c r="D233" s="54" t="str">
        <f>A223&amp;E233&amp;J233&amp;N233</f>
        <v>Plant / Supplier</v>
      </c>
      <c r="E233" s="143"/>
      <c r="F233" s="144"/>
      <c r="G233" s="144"/>
      <c r="H233" s="144"/>
      <c r="I233" s="113" t="str">
        <f t="shared" si="29"/>
        <v/>
      </c>
      <c r="J233" s="143"/>
      <c r="K233" s="144"/>
      <c r="L233" s="143"/>
      <c r="M233" s="144"/>
      <c r="N233" s="143"/>
      <c r="O233" s="144"/>
      <c r="P233" s="144"/>
      <c r="Q233" s="113" t="str">
        <f t="shared" si="27"/>
        <v/>
      </c>
      <c r="R233" s="61" t="e">
        <f t="shared" si="28"/>
        <v>#VALUE!</v>
      </c>
    </row>
    <row r="234" spans="1:18">
      <c r="A234" s="157"/>
      <c r="B234" s="58">
        <v>12</v>
      </c>
      <c r="C234" s="92" t="str">
        <f>A223&amp;E234</f>
        <v>Plant / Supplier</v>
      </c>
      <c r="D234" s="54" t="str">
        <f>A223&amp;E234&amp;J234&amp;N234</f>
        <v>Plant / Supplier</v>
      </c>
      <c r="E234" s="143"/>
      <c r="F234" s="144"/>
      <c r="G234" s="144"/>
      <c r="H234" s="144"/>
      <c r="I234" s="113" t="str">
        <f t="shared" si="29"/>
        <v/>
      </c>
      <c r="J234" s="143"/>
      <c r="K234" s="144"/>
      <c r="L234" s="143"/>
      <c r="M234" s="144"/>
      <c r="N234" s="143"/>
      <c r="O234" s="144"/>
      <c r="P234" s="144"/>
      <c r="Q234" s="113" t="str">
        <f t="shared" si="27"/>
        <v/>
      </c>
      <c r="R234" s="61" t="e">
        <f t="shared" si="28"/>
        <v>#VALUE!</v>
      </c>
    </row>
    <row r="235" spans="1:18">
      <c r="A235" s="157"/>
      <c r="B235" s="58">
        <v>13</v>
      </c>
      <c r="C235" s="92" t="str">
        <f>A223&amp;E235</f>
        <v>Plant / Supplier</v>
      </c>
      <c r="D235" s="54" t="str">
        <f>A223&amp;E235&amp;J235&amp;N235</f>
        <v>Plant / Supplier</v>
      </c>
      <c r="E235" s="143"/>
      <c r="F235" s="144"/>
      <c r="G235" s="144"/>
      <c r="H235" s="144"/>
      <c r="I235" s="113" t="str">
        <f t="shared" si="29"/>
        <v/>
      </c>
      <c r="J235" s="143"/>
      <c r="K235" s="144"/>
      <c r="L235" s="143"/>
      <c r="M235" s="144"/>
      <c r="N235" s="143"/>
      <c r="O235" s="144"/>
      <c r="P235" s="144"/>
      <c r="Q235" s="113" t="str">
        <f t="shared" si="27"/>
        <v/>
      </c>
      <c r="R235" s="61" t="e">
        <f t="shared" si="28"/>
        <v>#VALUE!</v>
      </c>
    </row>
    <row r="236" spans="1:18">
      <c r="A236" s="157"/>
      <c r="B236" s="58">
        <v>14</v>
      </c>
      <c r="C236" s="92" t="str">
        <f>A223&amp;E236</f>
        <v>Plant / Supplier</v>
      </c>
      <c r="D236" s="54" t="str">
        <f>A223&amp;E236&amp;J236&amp;N236</f>
        <v>Plant / Supplier</v>
      </c>
      <c r="E236" s="143"/>
      <c r="F236" s="144"/>
      <c r="G236" s="144"/>
      <c r="H236" s="144"/>
      <c r="I236" s="113" t="str">
        <f t="shared" si="29"/>
        <v/>
      </c>
      <c r="J236" s="143"/>
      <c r="K236" s="144"/>
      <c r="L236" s="143"/>
      <c r="M236" s="144"/>
      <c r="N236" s="143"/>
      <c r="O236" s="144"/>
      <c r="P236" s="144"/>
      <c r="Q236" s="113" t="str">
        <f t="shared" si="27"/>
        <v/>
      </c>
      <c r="R236" s="61" t="e">
        <f t="shared" si="28"/>
        <v>#VALUE!</v>
      </c>
    </row>
    <row r="237" spans="1:18">
      <c r="A237" s="157"/>
      <c r="B237" s="58">
        <v>15</v>
      </c>
      <c r="C237" s="92" t="str">
        <f>A223&amp;E237</f>
        <v>Plant / Supplier</v>
      </c>
      <c r="D237" s="54" t="str">
        <f>A223&amp;E237&amp;J237&amp;N237</f>
        <v>Plant / Supplier</v>
      </c>
      <c r="E237" s="143"/>
      <c r="F237" s="144"/>
      <c r="G237" s="144"/>
      <c r="H237" s="144"/>
      <c r="I237" s="113" t="str">
        <f t="shared" si="29"/>
        <v/>
      </c>
      <c r="J237" s="143"/>
      <c r="K237" s="144"/>
      <c r="L237" s="143"/>
      <c r="M237" s="144"/>
      <c r="N237" s="143"/>
      <c r="O237" s="144"/>
      <c r="P237" s="144"/>
      <c r="Q237" s="113" t="str">
        <f t="shared" si="27"/>
        <v/>
      </c>
      <c r="R237" s="61" t="e">
        <f t="shared" si="28"/>
        <v>#VALUE!</v>
      </c>
    </row>
    <row r="238" spans="1:18">
      <c r="A238" s="157"/>
      <c r="B238" s="58">
        <v>16</v>
      </c>
      <c r="C238" s="92" t="str">
        <f>A223&amp;E238</f>
        <v>Plant / Supplier</v>
      </c>
      <c r="D238" s="54" t="str">
        <f>A223&amp;E238&amp;J238&amp;N238</f>
        <v>Plant / Supplier</v>
      </c>
      <c r="E238" s="143"/>
      <c r="F238" s="144"/>
      <c r="G238" s="144"/>
      <c r="H238" s="144"/>
      <c r="I238" s="113" t="str">
        <f t="shared" si="29"/>
        <v/>
      </c>
      <c r="J238" s="143"/>
      <c r="K238" s="144"/>
      <c r="L238" s="143"/>
      <c r="M238" s="144"/>
      <c r="N238" s="143"/>
      <c r="O238" s="144"/>
      <c r="P238" s="144"/>
      <c r="Q238" s="113" t="str">
        <f t="shared" si="27"/>
        <v/>
      </c>
      <c r="R238" s="61" t="e">
        <f t="shared" si="28"/>
        <v>#VALUE!</v>
      </c>
    </row>
    <row r="239" spans="1:18">
      <c r="A239" s="157"/>
      <c r="B239" s="58">
        <v>17</v>
      </c>
      <c r="C239" s="92" t="str">
        <f>A223&amp;E239</f>
        <v>Plant / Supplier</v>
      </c>
      <c r="D239" s="54" t="str">
        <f>A223&amp;E239&amp;J239&amp;N239</f>
        <v>Plant / Supplier</v>
      </c>
      <c r="E239" s="143"/>
      <c r="F239" s="144"/>
      <c r="G239" s="144"/>
      <c r="H239" s="144"/>
      <c r="I239" s="113" t="str">
        <f t="shared" si="29"/>
        <v/>
      </c>
      <c r="J239" s="143"/>
      <c r="K239" s="144"/>
      <c r="L239" s="143"/>
      <c r="M239" s="144"/>
      <c r="N239" s="143"/>
      <c r="O239" s="144"/>
      <c r="P239" s="144"/>
      <c r="Q239" s="113" t="str">
        <f t="shared" si="27"/>
        <v/>
      </c>
      <c r="R239" s="61" t="e">
        <f t="shared" si="28"/>
        <v>#VALUE!</v>
      </c>
    </row>
    <row r="240" spans="1:18">
      <c r="A240" s="157"/>
      <c r="B240" s="58">
        <v>18</v>
      </c>
      <c r="C240" s="92" t="str">
        <f>A223&amp;E240</f>
        <v>Plant / Supplier</v>
      </c>
      <c r="D240" s="54" t="str">
        <f>A223&amp;E240&amp;J240&amp;N240</f>
        <v>Plant / Supplier</v>
      </c>
      <c r="E240" s="143"/>
      <c r="F240" s="144"/>
      <c r="G240" s="144"/>
      <c r="H240" s="144"/>
      <c r="I240" s="113" t="str">
        <f t="shared" si="29"/>
        <v/>
      </c>
      <c r="J240" s="143"/>
      <c r="K240" s="144"/>
      <c r="L240" s="143"/>
      <c r="M240" s="144"/>
      <c r="N240" s="143"/>
      <c r="O240" s="144"/>
      <c r="P240" s="144"/>
      <c r="Q240" s="113" t="str">
        <f t="shared" si="27"/>
        <v/>
      </c>
      <c r="R240" s="61" t="e">
        <f t="shared" si="28"/>
        <v>#VALUE!</v>
      </c>
    </row>
    <row r="241" spans="1:18">
      <c r="A241" s="157"/>
      <c r="B241" s="58">
        <v>19</v>
      </c>
      <c r="C241" s="92" t="str">
        <f>A223&amp;E241</f>
        <v>Plant / Supplier</v>
      </c>
      <c r="D241" s="54" t="str">
        <f>A223&amp;E241&amp;J241&amp;N241</f>
        <v>Plant / Supplier</v>
      </c>
      <c r="E241" s="143"/>
      <c r="F241" s="144"/>
      <c r="G241" s="144"/>
      <c r="H241" s="144"/>
      <c r="I241" s="113" t="str">
        <f t="shared" si="29"/>
        <v/>
      </c>
      <c r="J241" s="143"/>
      <c r="K241" s="144"/>
      <c r="L241" s="143"/>
      <c r="M241" s="144"/>
      <c r="N241" s="143"/>
      <c r="O241" s="144"/>
      <c r="P241" s="144"/>
      <c r="Q241" s="113" t="str">
        <f t="shared" si="27"/>
        <v/>
      </c>
      <c r="R241" s="61" t="e">
        <f t="shared" si="28"/>
        <v>#VALUE!</v>
      </c>
    </row>
    <row r="242" spans="1:18" ht="13.5" thickBot="1">
      <c r="A242" s="158"/>
      <c r="B242" s="93">
        <v>20</v>
      </c>
      <c r="C242" s="94" t="str">
        <f>A223&amp;E242</f>
        <v>Plant / Supplier</v>
      </c>
      <c r="D242" s="95" t="str">
        <f>A223&amp;E242&amp;J242&amp;N242</f>
        <v>Plant / Supplier</v>
      </c>
      <c r="E242" s="145"/>
      <c r="F242" s="146"/>
      <c r="G242" s="146"/>
      <c r="H242" s="146"/>
      <c r="I242" s="114" t="str">
        <f t="shared" si="29"/>
        <v/>
      </c>
      <c r="J242" s="145"/>
      <c r="K242" s="146"/>
      <c r="L242" s="145"/>
      <c r="M242" s="146"/>
      <c r="N242" s="145"/>
      <c r="O242" s="146"/>
      <c r="P242" s="146"/>
      <c r="Q242" s="114" t="str">
        <f t="shared" si="27"/>
        <v/>
      </c>
      <c r="R242" s="96" t="e">
        <f t="shared" si="28"/>
        <v>#VALUE!</v>
      </c>
    </row>
    <row r="243" spans="1:18">
      <c r="A243" s="97"/>
      <c r="B243" s="30"/>
      <c r="C243" s="30"/>
      <c r="D243" s="51"/>
      <c r="E243" s="51"/>
      <c r="I243" s="98"/>
      <c r="J243" s="51"/>
      <c r="K243" s="30"/>
      <c r="L243" s="51"/>
      <c r="M243" s="30"/>
      <c r="N243" s="51"/>
      <c r="O243" s="30"/>
      <c r="P243" s="30"/>
      <c r="Q243" s="98"/>
      <c r="R243" s="30"/>
    </row>
    <row r="244" spans="1:18">
      <c r="A244" s="97"/>
      <c r="B244" s="30"/>
      <c r="C244" s="30"/>
      <c r="D244" s="51"/>
      <c r="E244" s="51"/>
      <c r="I244" s="98"/>
      <c r="J244" s="51"/>
      <c r="K244" s="30"/>
      <c r="L244" s="51"/>
      <c r="M244" s="30"/>
      <c r="N244" s="51"/>
      <c r="O244" s="30"/>
      <c r="P244" s="30"/>
      <c r="Q244" s="98"/>
      <c r="R244" s="30"/>
    </row>
    <row r="245" spans="1:18" ht="13.5" hidden="1" outlineLevel="1" thickBot="1">
      <c r="J245" s="28"/>
      <c r="K245" s="29"/>
      <c r="L245" s="28"/>
      <c r="M245" s="29"/>
      <c r="N245" s="28"/>
      <c r="O245" s="29"/>
      <c r="P245" s="30"/>
      <c r="Q245" s="32"/>
      <c r="R245" s="28"/>
    </row>
    <row r="246" spans="1:18" hidden="1" outlineLevel="1">
      <c r="A246" s="63" t="s">
        <v>109</v>
      </c>
      <c r="B246" s="64"/>
      <c r="C246" s="64"/>
      <c r="D246" s="66"/>
      <c r="E246" s="46"/>
      <c r="F246" s="46"/>
      <c r="G246" s="46"/>
      <c r="H246" s="46"/>
      <c r="I246" s="65"/>
      <c r="J246" s="66"/>
      <c r="K246" s="64"/>
      <c r="L246" s="66"/>
      <c r="M246" s="64"/>
      <c r="N246" s="66"/>
      <c r="O246" s="64"/>
      <c r="P246" s="46"/>
      <c r="Q246" s="67"/>
      <c r="R246" s="68"/>
    </row>
    <row r="247" spans="1:18" hidden="1" outlineLevel="1">
      <c r="A247" s="69"/>
      <c r="B247" s="29">
        <v>1</v>
      </c>
      <c r="E247" s="71" t="str">
        <f>'1_CC_Parameters'!A9</f>
        <v>Assembly - Basic</v>
      </c>
      <c r="J247" s="71" t="str">
        <f>'1_CC_Parameters'!E9</f>
        <v>5+X - CNC - Milling - High</v>
      </c>
      <c r="K247" s="29"/>
      <c r="L247" s="71" t="str">
        <f>'1_CC_Parameters'!I9</f>
        <v>Engineer - High</v>
      </c>
      <c r="M247" s="29"/>
      <c r="N247" s="71" t="str">
        <f>'1_CC_Parameters'!M9</f>
        <v>Industry 4.0 / Cloud / Global</v>
      </c>
      <c r="O247" s="29"/>
      <c r="P247" s="30"/>
      <c r="Q247" s="32"/>
      <c r="R247" s="72"/>
    </row>
    <row r="248" spans="1:18" hidden="1" outlineLevel="1">
      <c r="A248" s="69"/>
      <c r="B248" s="29">
        <v>2</v>
      </c>
      <c r="E248" s="71" t="str">
        <f>'1_CC_Parameters'!A10</f>
        <v>Assembly - Medium</v>
      </c>
      <c r="J248" s="71" t="str">
        <f>'1_CC_Parameters'!E10</f>
        <v>5+X - CNC - Milling - Mid</v>
      </c>
      <c r="K248" s="29"/>
      <c r="L248" s="71" t="str">
        <f>'1_CC_Parameters'!I10</f>
        <v>Engineer - Mid</v>
      </c>
      <c r="M248" s="29"/>
      <c r="N248" s="71" t="str">
        <f>'1_CC_Parameters'!M10</f>
        <v>Enterprise Integrated</v>
      </c>
      <c r="O248" s="29"/>
      <c r="P248" s="30"/>
      <c r="Q248" s="32"/>
      <c r="R248" s="72"/>
    </row>
    <row r="249" spans="1:18" hidden="1" outlineLevel="1">
      <c r="A249" s="69"/>
      <c r="B249" s="29">
        <v>3</v>
      </c>
      <c r="E249" s="71" t="str">
        <f>'1_CC_Parameters'!A11</f>
        <v>Assembly - Complex</v>
      </c>
      <c r="J249" s="71" t="str">
        <f>'1_CC_Parameters'!E11</f>
        <v>5+X - CNC - Milling - Low</v>
      </c>
      <c r="K249" s="29"/>
      <c r="L249" s="71" t="str">
        <f>'1_CC_Parameters'!I11</f>
        <v>Engineer - Low</v>
      </c>
      <c r="M249" s="29"/>
      <c r="N249" s="71" t="str">
        <f>'1_CC_Parameters'!M11</f>
        <v>CAD / CAM</v>
      </c>
      <c r="O249" s="29"/>
      <c r="P249" s="30"/>
      <c r="Q249" s="32"/>
      <c r="R249" s="72"/>
    </row>
    <row r="250" spans="1:18" hidden="1" outlineLevel="1">
      <c r="A250" s="69"/>
      <c r="B250" s="29">
        <v>4</v>
      </c>
      <c r="E250" s="71" t="str">
        <f>'1_CC_Parameters'!A12</f>
        <v>Drilling - Small Dimensions</v>
      </c>
      <c r="J250" s="71" t="str">
        <f>'1_CC_Parameters'!E12</f>
        <v>3+X - CNC - Milling - High</v>
      </c>
      <c r="K250" s="29"/>
      <c r="L250" s="71" t="str">
        <f>'1_CC_Parameters'!I12</f>
        <v>Technician - High</v>
      </c>
      <c r="M250" s="29"/>
      <c r="N250" s="71" t="str">
        <f>'1_CC_Parameters'!M12</f>
        <v>Procedure based</v>
      </c>
      <c r="O250" s="29"/>
      <c r="P250" s="30"/>
      <c r="Q250" s="32"/>
      <c r="R250" s="72"/>
    </row>
    <row r="251" spans="1:18" hidden="1" outlineLevel="1">
      <c r="A251" s="69"/>
      <c r="B251" s="29">
        <v>5</v>
      </c>
      <c r="E251" s="71" t="str">
        <f>'1_CC_Parameters'!A13</f>
        <v>Drilling - Mid Dimensions</v>
      </c>
      <c r="J251" s="71" t="str">
        <f>'1_CC_Parameters'!E13</f>
        <v>3+X - CNC - Milling - Mid</v>
      </c>
      <c r="K251" s="29"/>
      <c r="L251" s="71" t="str">
        <f>'1_CC_Parameters'!I13</f>
        <v>Technician - Mid</v>
      </c>
      <c r="M251" s="29"/>
      <c r="N251" s="71">
        <f>'1_CC_Parameters'!M13</f>
        <v>0</v>
      </c>
      <c r="O251" s="29"/>
      <c r="P251" s="30"/>
      <c r="Q251" s="32"/>
      <c r="R251" s="72"/>
    </row>
    <row r="252" spans="1:18" hidden="1" outlineLevel="1">
      <c r="A252" s="69"/>
      <c r="E252" s="71" t="str">
        <f>'1_CC_Parameters'!A14</f>
        <v>Drilling - Big Dimensions</v>
      </c>
      <c r="J252" s="71" t="str">
        <f>'1_CC_Parameters'!E14</f>
        <v>3+X - CNC - Milling - Low</v>
      </c>
      <c r="K252" s="29"/>
      <c r="L252" s="71" t="str">
        <f>'1_CC_Parameters'!I14</f>
        <v>Technician - Low</v>
      </c>
      <c r="M252" s="29"/>
      <c r="N252" s="71">
        <f>'1_CC_Parameters'!M14</f>
        <v>0</v>
      </c>
      <c r="O252" s="29"/>
      <c r="P252" s="30"/>
      <c r="Q252" s="32"/>
      <c r="R252" s="72"/>
    </row>
    <row r="253" spans="1:18" hidden="1" outlineLevel="1">
      <c r="A253" s="69"/>
      <c r="E253" s="71" t="str">
        <f>'1_CC_Parameters'!A15</f>
        <v>Grinding - Fine</v>
      </c>
      <c r="J253" s="71" t="str">
        <f>'1_CC_Parameters'!E15</f>
        <v>CNC - Turning - High</v>
      </c>
      <c r="K253" s="29"/>
      <c r="L253" s="71" t="str">
        <f>'1_CC_Parameters'!I15</f>
        <v>Specialist - High</v>
      </c>
      <c r="M253" s="29"/>
      <c r="N253" s="71">
        <f>'1_CC_Parameters'!M15</f>
        <v>0</v>
      </c>
      <c r="O253" s="29"/>
      <c r="P253" s="30"/>
      <c r="Q253" s="32"/>
      <c r="R253" s="72"/>
    </row>
    <row r="254" spans="1:18" hidden="1" outlineLevel="1">
      <c r="A254" s="69"/>
      <c r="E254" s="71" t="str">
        <f>'1_CC_Parameters'!A16</f>
        <v>Grinding - Rough</v>
      </c>
      <c r="J254" s="71" t="str">
        <f>'1_CC_Parameters'!E16</f>
        <v>CNC - Turning - Mid</v>
      </c>
      <c r="K254" s="29"/>
      <c r="L254" s="71" t="str">
        <f>'1_CC_Parameters'!I16</f>
        <v>Specialist - Mid</v>
      </c>
      <c r="M254" s="29"/>
      <c r="N254" s="71">
        <f>'1_CC_Parameters'!M16</f>
        <v>0</v>
      </c>
      <c r="O254" s="29"/>
      <c r="P254" s="30"/>
      <c r="Q254" s="32"/>
      <c r="R254" s="72"/>
    </row>
    <row r="255" spans="1:18" hidden="1" outlineLevel="1">
      <c r="A255" s="69"/>
      <c r="E255" s="71" t="str">
        <f>'1_CC_Parameters'!A17</f>
        <v>Milling - Small Dimensions</v>
      </c>
      <c r="J255" s="71" t="str">
        <f>'1_CC_Parameters'!E17</f>
        <v>CNC - Turning - Low</v>
      </c>
      <c r="K255" s="29"/>
      <c r="L255" s="71" t="str">
        <f>'1_CC_Parameters'!I17</f>
        <v>Specialist - Low</v>
      </c>
      <c r="M255" s="29"/>
      <c r="N255" s="71">
        <f>'1_CC_Parameters'!M17</f>
        <v>0</v>
      </c>
      <c r="O255" s="29"/>
      <c r="P255" s="30"/>
      <c r="Q255" s="32"/>
      <c r="R255" s="72"/>
    </row>
    <row r="256" spans="1:18" hidden="1" outlineLevel="1">
      <c r="A256" s="69"/>
      <c r="E256" s="71" t="str">
        <f>'1_CC_Parameters'!A18</f>
        <v>Milling - Mid Dimensions</v>
      </c>
      <c r="J256" s="71" t="str">
        <f>'1_CC_Parameters'!E18</f>
        <v>Workplace</v>
      </c>
      <c r="K256" s="29"/>
      <c r="L256" s="71" t="str">
        <f>'1_CC_Parameters'!I18</f>
        <v>Worker - High</v>
      </c>
      <c r="M256" s="29"/>
      <c r="N256" s="71">
        <f>'1_CC_Parameters'!M18</f>
        <v>0</v>
      </c>
      <c r="O256" s="29"/>
      <c r="P256" s="30"/>
      <c r="Q256" s="32"/>
      <c r="R256" s="72"/>
    </row>
    <row r="257" spans="1:18" hidden="1" outlineLevel="1">
      <c r="A257" s="69"/>
      <c r="E257" s="71" t="str">
        <f>'1_CC_Parameters'!A19</f>
        <v>Milling - Big Dimensions</v>
      </c>
      <c r="J257" s="71" t="str">
        <f>'1_CC_Parameters'!E19</f>
        <v>Other</v>
      </c>
      <c r="K257" s="29"/>
      <c r="L257" s="71" t="str">
        <f>'1_CC_Parameters'!I19</f>
        <v>Worker - Mid</v>
      </c>
      <c r="M257" s="29"/>
      <c r="N257" s="71">
        <f>'1_CC_Parameters'!M19</f>
        <v>0</v>
      </c>
      <c r="O257" s="29"/>
      <c r="P257" s="30"/>
      <c r="Q257" s="32"/>
      <c r="R257" s="72"/>
    </row>
    <row r="258" spans="1:18" hidden="1" outlineLevel="1">
      <c r="A258" s="69"/>
      <c r="E258" s="71" t="str">
        <f>'1_CC_Parameters'!A20</f>
        <v>Packaging - Basic</v>
      </c>
      <c r="J258" s="71">
        <f>'1_CC_Parameters'!E20</f>
        <v>0</v>
      </c>
      <c r="K258" s="29"/>
      <c r="L258" s="71" t="str">
        <f>'1_CC_Parameters'!I20</f>
        <v>Worker - Low</v>
      </c>
      <c r="M258" s="29"/>
      <c r="N258" s="71">
        <f>'1_CC_Parameters'!M20</f>
        <v>0</v>
      </c>
      <c r="O258" s="29"/>
      <c r="P258" s="30"/>
      <c r="Q258" s="32"/>
      <c r="R258" s="72"/>
    </row>
    <row r="259" spans="1:18" hidden="1" outlineLevel="1">
      <c r="A259" s="69"/>
      <c r="E259" s="71" t="str">
        <f>'1_CC_Parameters'!A21</f>
        <v>Packaging - Medium</v>
      </c>
      <c r="J259" s="71">
        <f>'1_CC_Parameters'!E21</f>
        <v>0</v>
      </c>
      <c r="K259" s="29"/>
      <c r="L259" s="71">
        <f>'1_CC_Parameters'!I21</f>
        <v>0</v>
      </c>
      <c r="M259" s="29"/>
      <c r="N259" s="71">
        <f>'1_CC_Parameters'!M21</f>
        <v>0</v>
      </c>
      <c r="O259" s="29"/>
      <c r="P259" s="30"/>
      <c r="Q259" s="32"/>
      <c r="R259" s="72"/>
    </row>
    <row r="260" spans="1:18" hidden="1" outlineLevel="1">
      <c r="A260" s="69"/>
      <c r="E260" s="71" t="str">
        <f>'1_CC_Parameters'!A22</f>
        <v>Packaging - Complex</v>
      </c>
      <c r="J260" s="71">
        <f>'1_CC_Parameters'!E22</f>
        <v>0</v>
      </c>
      <c r="K260" s="29"/>
      <c r="L260" s="71">
        <f>'1_CC_Parameters'!I22</f>
        <v>0</v>
      </c>
      <c r="M260" s="29"/>
      <c r="N260" s="71">
        <f>'1_CC_Parameters'!M22</f>
        <v>0</v>
      </c>
      <c r="O260" s="29"/>
      <c r="P260" s="30"/>
      <c r="Q260" s="32"/>
      <c r="R260" s="72"/>
    </row>
    <row r="261" spans="1:18" hidden="1" outlineLevel="1">
      <c r="A261" s="69"/>
      <c r="E261" s="71" t="str">
        <f>'1_CC_Parameters'!A23</f>
        <v>Polishing - Fine</v>
      </c>
      <c r="J261" s="71">
        <f>'1_CC_Parameters'!E23</f>
        <v>0</v>
      </c>
      <c r="K261" s="29"/>
      <c r="L261" s="71">
        <f>'1_CC_Parameters'!I23</f>
        <v>0</v>
      </c>
      <c r="M261" s="29"/>
      <c r="N261" s="71">
        <f>'1_CC_Parameters'!M23</f>
        <v>0</v>
      </c>
      <c r="O261" s="29"/>
      <c r="P261" s="30"/>
      <c r="Q261" s="32"/>
      <c r="R261" s="72"/>
    </row>
    <row r="262" spans="1:18" hidden="1" outlineLevel="1">
      <c r="A262" s="69"/>
      <c r="E262" s="71" t="str">
        <f>'1_CC_Parameters'!A24</f>
        <v>Polishing - Rough</v>
      </c>
      <c r="J262" s="71">
        <f>'1_CC_Parameters'!E24</f>
        <v>0</v>
      </c>
      <c r="K262" s="29"/>
      <c r="L262" s="71">
        <f>'1_CC_Parameters'!I24</f>
        <v>0</v>
      </c>
      <c r="M262" s="29"/>
      <c r="N262" s="71">
        <f>'1_CC_Parameters'!M24</f>
        <v>0</v>
      </c>
      <c r="O262" s="29"/>
      <c r="P262" s="30"/>
      <c r="Q262" s="32"/>
      <c r="R262" s="72"/>
    </row>
    <row r="263" spans="1:18" hidden="1" outlineLevel="1">
      <c r="A263" s="69"/>
      <c r="E263" s="71" t="str">
        <f>'1_CC_Parameters'!A25</f>
        <v>Turning - Small Dimensions</v>
      </c>
      <c r="J263" s="71">
        <f>'1_CC_Parameters'!E25</f>
        <v>0</v>
      </c>
      <c r="K263" s="29"/>
      <c r="L263" s="71">
        <f>'1_CC_Parameters'!I25</f>
        <v>0</v>
      </c>
      <c r="M263" s="29"/>
      <c r="N263" s="71">
        <f>'1_CC_Parameters'!M25</f>
        <v>0</v>
      </c>
      <c r="O263" s="29"/>
      <c r="P263" s="30"/>
      <c r="Q263" s="32"/>
      <c r="R263" s="72"/>
    </row>
    <row r="264" spans="1:18" hidden="1" outlineLevel="1">
      <c r="A264" s="69"/>
      <c r="E264" s="71" t="str">
        <f>'1_CC_Parameters'!A26</f>
        <v>Turning - Mid Dimensions</v>
      </c>
      <c r="J264" s="71">
        <f>'1_CC_Parameters'!E26</f>
        <v>0</v>
      </c>
      <c r="K264" s="29"/>
      <c r="L264" s="71">
        <f>'1_CC_Parameters'!I26</f>
        <v>0</v>
      </c>
      <c r="M264" s="29"/>
      <c r="N264" s="71">
        <f>'1_CC_Parameters'!M26</f>
        <v>0</v>
      </c>
      <c r="O264" s="29"/>
      <c r="P264" s="30"/>
      <c r="Q264" s="32"/>
      <c r="R264" s="72"/>
    </row>
    <row r="265" spans="1:18" hidden="1" outlineLevel="1">
      <c r="A265" s="69"/>
      <c r="E265" s="71" t="str">
        <f>'1_CC_Parameters'!A27</f>
        <v>Turning - Big Dimensions</v>
      </c>
      <c r="J265" s="71">
        <f>'1_CC_Parameters'!E27</f>
        <v>0</v>
      </c>
      <c r="K265" s="29"/>
      <c r="L265" s="71">
        <f>'1_CC_Parameters'!I27</f>
        <v>0</v>
      </c>
      <c r="M265" s="29"/>
      <c r="N265" s="71">
        <f>'1_CC_Parameters'!M27</f>
        <v>0</v>
      </c>
      <c r="O265" s="29"/>
      <c r="P265" s="30"/>
      <c r="Q265" s="32"/>
      <c r="R265" s="72"/>
    </row>
    <row r="266" spans="1:18" hidden="1" outlineLevel="1">
      <c r="A266" s="69"/>
      <c r="E266" s="71" t="str">
        <f>'1_CC_Parameters'!A28</f>
        <v>3D Printing - Basic</v>
      </c>
      <c r="J266" s="71">
        <f>'1_CC_Parameters'!E28</f>
        <v>0</v>
      </c>
      <c r="K266" s="29"/>
      <c r="L266" s="71">
        <f>'1_CC_Parameters'!I28</f>
        <v>0</v>
      </c>
      <c r="M266" s="29"/>
      <c r="N266" s="71">
        <f>'1_CC_Parameters'!M28</f>
        <v>0</v>
      </c>
      <c r="O266" s="29"/>
      <c r="P266" s="30"/>
      <c r="Q266" s="32"/>
      <c r="R266" s="72"/>
    </row>
    <row r="267" spans="1:18" hidden="1" outlineLevel="1">
      <c r="A267" s="69"/>
      <c r="E267" s="71" t="str">
        <f>'1_CC_Parameters'!A29</f>
        <v>3D Printing - Medium</v>
      </c>
      <c r="J267" s="71">
        <f>'1_CC_Parameters'!E29</f>
        <v>0</v>
      </c>
      <c r="K267" s="29"/>
      <c r="L267" s="71">
        <f>'1_CC_Parameters'!I29</f>
        <v>0</v>
      </c>
      <c r="M267" s="29"/>
      <c r="N267" s="71">
        <f>'1_CC_Parameters'!M29</f>
        <v>0</v>
      </c>
      <c r="O267" s="29"/>
      <c r="P267" s="30"/>
      <c r="Q267" s="32"/>
      <c r="R267" s="72"/>
    </row>
    <row r="268" spans="1:18" hidden="1" outlineLevel="1">
      <c r="A268" s="69"/>
      <c r="E268" s="71" t="str">
        <f>'1_CC_Parameters'!A30</f>
        <v>3D Printing - Complex</v>
      </c>
      <c r="J268" s="71">
        <f>'1_CC_Parameters'!E30</f>
        <v>0</v>
      </c>
      <c r="K268" s="29"/>
      <c r="L268" s="71">
        <f>'1_CC_Parameters'!I30</f>
        <v>0</v>
      </c>
      <c r="M268" s="29"/>
      <c r="N268" s="71">
        <f>'1_CC_Parameters'!M30</f>
        <v>0</v>
      </c>
      <c r="O268" s="29"/>
      <c r="P268" s="30"/>
      <c r="Q268" s="32"/>
      <c r="R268" s="72"/>
    </row>
    <row r="269" spans="1:18" hidden="1" outlineLevel="1">
      <c r="A269" s="69"/>
      <c r="E269" s="71">
        <f>'1_CC_Parameters'!A31</f>
        <v>0</v>
      </c>
      <c r="J269" s="71">
        <f>'1_CC_Parameters'!E31</f>
        <v>0</v>
      </c>
      <c r="K269" s="29"/>
      <c r="L269" s="71">
        <f>'1_CC_Parameters'!I31</f>
        <v>0</v>
      </c>
      <c r="M269" s="29"/>
      <c r="N269" s="71">
        <f>'1_CC_Parameters'!M31</f>
        <v>0</v>
      </c>
      <c r="O269" s="29"/>
      <c r="P269" s="30"/>
      <c r="Q269" s="32"/>
      <c r="R269" s="72"/>
    </row>
    <row r="270" spans="1:18" hidden="1" outlineLevel="1">
      <c r="A270" s="69"/>
      <c r="E270" s="71">
        <f>'1_CC_Parameters'!A32</f>
        <v>0</v>
      </c>
      <c r="J270" s="71">
        <f>'1_CC_Parameters'!E32</f>
        <v>0</v>
      </c>
      <c r="K270" s="29"/>
      <c r="L270" s="71">
        <f>'1_CC_Parameters'!I32</f>
        <v>0</v>
      </c>
      <c r="M270" s="29"/>
      <c r="N270" s="71">
        <f>'1_CC_Parameters'!M32</f>
        <v>0</v>
      </c>
      <c r="O270" s="29"/>
      <c r="P270" s="30"/>
      <c r="Q270" s="32"/>
      <c r="R270" s="72"/>
    </row>
    <row r="271" spans="1:18" hidden="1" outlineLevel="1">
      <c r="A271" s="69"/>
      <c r="E271" s="71">
        <f>'1_CC_Parameters'!A33</f>
        <v>0</v>
      </c>
      <c r="J271" s="71">
        <f>'1_CC_Parameters'!E33</f>
        <v>0</v>
      </c>
      <c r="K271" s="29"/>
      <c r="L271" s="71">
        <f>'1_CC_Parameters'!I33</f>
        <v>0</v>
      </c>
      <c r="M271" s="29"/>
      <c r="N271" s="71">
        <f>'1_CC_Parameters'!M33</f>
        <v>0</v>
      </c>
      <c r="O271" s="29"/>
      <c r="P271" s="30"/>
      <c r="Q271" s="32"/>
      <c r="R271" s="72"/>
    </row>
    <row r="272" spans="1:18" hidden="1" outlineLevel="1">
      <c r="A272" s="69"/>
      <c r="E272" s="71">
        <f>'1_CC_Parameters'!A34</f>
        <v>0</v>
      </c>
      <c r="J272" s="71">
        <f>'1_CC_Parameters'!E34</f>
        <v>0</v>
      </c>
      <c r="K272" s="29"/>
      <c r="M272" s="29"/>
      <c r="N272" s="28"/>
      <c r="O272" s="29"/>
      <c r="P272" s="30"/>
      <c r="Q272" s="32"/>
      <c r="R272" s="72"/>
    </row>
    <row r="273" spans="1:18" hidden="1" outlineLevel="1">
      <c r="A273" s="69"/>
      <c r="E273" s="71">
        <f>'1_CC_Parameters'!A35</f>
        <v>0</v>
      </c>
      <c r="J273" s="71">
        <f>'1_CC_Parameters'!E35</f>
        <v>0</v>
      </c>
      <c r="K273" s="29"/>
      <c r="M273" s="29"/>
      <c r="N273" s="28"/>
      <c r="O273" s="29"/>
      <c r="P273" s="30"/>
      <c r="Q273" s="32"/>
      <c r="R273" s="72"/>
    </row>
    <row r="274" spans="1:18" hidden="1" outlineLevel="1">
      <c r="A274" s="69"/>
      <c r="E274" s="71">
        <f>'1_CC_Parameters'!A36</f>
        <v>0</v>
      </c>
      <c r="J274" s="71">
        <f>'1_CC_Parameters'!E36</f>
        <v>0</v>
      </c>
      <c r="K274" s="29"/>
      <c r="M274" s="29"/>
      <c r="N274" s="28"/>
      <c r="O274" s="29"/>
      <c r="P274" s="30"/>
      <c r="Q274" s="32"/>
      <c r="R274" s="72"/>
    </row>
    <row r="275" spans="1:18" hidden="1" outlineLevel="1">
      <c r="A275" s="69"/>
      <c r="E275" s="71">
        <f>'1_CC_Parameters'!A37</f>
        <v>0</v>
      </c>
      <c r="J275" s="71">
        <f>'1_CC_Parameters'!E37</f>
        <v>0</v>
      </c>
      <c r="K275" s="29"/>
      <c r="M275" s="29"/>
      <c r="N275" s="28"/>
      <c r="O275" s="29"/>
      <c r="P275" s="30"/>
      <c r="Q275" s="32"/>
      <c r="R275" s="72"/>
    </row>
    <row r="276" spans="1:18" hidden="1" outlineLevel="1">
      <c r="A276" s="69"/>
      <c r="E276" s="71">
        <f>'1_CC_Parameters'!A38</f>
        <v>0</v>
      </c>
      <c r="J276" s="71">
        <f>'1_CC_Parameters'!E38</f>
        <v>0</v>
      </c>
      <c r="K276" s="29"/>
      <c r="M276" s="29"/>
      <c r="N276" s="28"/>
      <c r="O276" s="29"/>
      <c r="P276" s="30"/>
      <c r="Q276" s="32"/>
      <c r="R276" s="72"/>
    </row>
    <row r="277" spans="1:18" hidden="1" outlineLevel="1">
      <c r="A277" s="69"/>
      <c r="E277" s="71">
        <f>'1_CC_Parameters'!A39</f>
        <v>0</v>
      </c>
      <c r="J277" s="71">
        <f>'1_CC_Parameters'!E39</f>
        <v>0</v>
      </c>
      <c r="K277" s="29"/>
      <c r="M277" s="29"/>
      <c r="N277" s="28"/>
      <c r="O277" s="29"/>
      <c r="P277" s="30"/>
      <c r="Q277" s="32"/>
      <c r="R277" s="72"/>
    </row>
    <row r="278" spans="1:18" hidden="1" outlineLevel="1">
      <c r="A278" s="69"/>
      <c r="E278" s="71">
        <f>'1_CC_Parameters'!A40</f>
        <v>0</v>
      </c>
      <c r="J278" s="71">
        <f>'1_CC_Parameters'!E40</f>
        <v>0</v>
      </c>
      <c r="K278" s="29"/>
      <c r="M278" s="29"/>
      <c r="N278" s="28"/>
      <c r="O278" s="29"/>
      <c r="P278" s="30"/>
      <c r="Q278" s="32"/>
      <c r="R278" s="72"/>
    </row>
    <row r="279" spans="1:18" hidden="1" outlineLevel="1">
      <c r="A279" s="69"/>
      <c r="E279" s="71">
        <f>'1_CC_Parameters'!A41</f>
        <v>0</v>
      </c>
      <c r="J279" s="71">
        <f>'1_CC_Parameters'!E41</f>
        <v>0</v>
      </c>
      <c r="K279" s="29"/>
      <c r="M279" s="29"/>
      <c r="N279" s="28"/>
      <c r="O279" s="29"/>
      <c r="P279" s="30"/>
      <c r="Q279" s="32"/>
      <c r="R279" s="72"/>
    </row>
    <row r="280" spans="1:18" hidden="1" outlineLevel="1">
      <c r="A280" s="69"/>
      <c r="E280" s="71">
        <f>'1_CC_Parameters'!A42</f>
        <v>0</v>
      </c>
      <c r="J280" s="71">
        <f>'1_CC_Parameters'!E42</f>
        <v>0</v>
      </c>
      <c r="K280" s="29"/>
      <c r="M280" s="29"/>
      <c r="N280" s="28"/>
      <c r="O280" s="29"/>
      <c r="P280" s="30"/>
      <c r="Q280" s="32"/>
      <c r="R280" s="72"/>
    </row>
    <row r="281" spans="1:18" hidden="1" outlineLevel="1">
      <c r="A281" s="69"/>
      <c r="E281" s="71">
        <f>'1_CC_Parameters'!A43</f>
        <v>0</v>
      </c>
      <c r="J281" s="71">
        <f>'1_CC_Parameters'!E43</f>
        <v>0</v>
      </c>
      <c r="K281" s="29"/>
      <c r="M281" s="29"/>
      <c r="N281" s="28"/>
      <c r="O281" s="29"/>
      <c r="P281" s="30"/>
      <c r="Q281" s="32"/>
      <c r="R281" s="72"/>
    </row>
    <row r="282" spans="1:18" hidden="1" outlineLevel="1">
      <c r="A282" s="69"/>
      <c r="E282" s="71">
        <f>'1_CC_Parameters'!A44</f>
        <v>0</v>
      </c>
      <c r="J282" s="71">
        <f>'1_CC_Parameters'!E44</f>
        <v>0</v>
      </c>
      <c r="K282" s="29"/>
      <c r="M282" s="29"/>
      <c r="N282" s="28"/>
      <c r="O282" s="29"/>
      <c r="P282" s="30"/>
      <c r="Q282" s="32"/>
      <c r="R282" s="72"/>
    </row>
    <row r="283" spans="1:18" hidden="1" outlineLevel="1">
      <c r="A283" s="69"/>
      <c r="E283" s="71">
        <f>'1_CC_Parameters'!A45</f>
        <v>0</v>
      </c>
      <c r="J283" s="71">
        <f>'1_CC_Parameters'!E45</f>
        <v>0</v>
      </c>
      <c r="K283" s="29"/>
      <c r="M283" s="29"/>
      <c r="N283" s="28"/>
      <c r="O283" s="29"/>
      <c r="P283" s="30"/>
      <c r="Q283" s="32"/>
      <c r="R283" s="72"/>
    </row>
    <row r="284" spans="1:18" hidden="1" outlineLevel="1">
      <c r="A284" s="69"/>
      <c r="E284" s="71">
        <f>'1_CC_Parameters'!A46</f>
        <v>0</v>
      </c>
      <c r="J284" s="71">
        <f>'1_CC_Parameters'!E46</f>
        <v>0</v>
      </c>
      <c r="K284" s="29"/>
      <c r="M284" s="29"/>
      <c r="N284" s="28"/>
      <c r="O284" s="29"/>
      <c r="P284" s="30"/>
      <c r="Q284" s="32"/>
      <c r="R284" s="72"/>
    </row>
    <row r="285" spans="1:18" hidden="1" outlineLevel="1">
      <c r="A285" s="69"/>
      <c r="E285" s="71">
        <f>'1_CC_Parameters'!A47</f>
        <v>0</v>
      </c>
      <c r="J285" s="71">
        <f>'1_CC_Parameters'!E47</f>
        <v>0</v>
      </c>
      <c r="K285" s="29"/>
      <c r="M285" s="29"/>
      <c r="N285" s="28"/>
      <c r="O285" s="29"/>
      <c r="P285" s="30"/>
      <c r="Q285" s="32"/>
      <c r="R285" s="72"/>
    </row>
    <row r="286" spans="1:18" hidden="1" outlineLevel="1">
      <c r="A286" s="69"/>
      <c r="E286" s="71">
        <f>'1_CC_Parameters'!A48</f>
        <v>0</v>
      </c>
      <c r="J286" s="71">
        <f>'1_CC_Parameters'!E48</f>
        <v>0</v>
      </c>
      <c r="K286" s="29"/>
      <c r="M286" s="29"/>
      <c r="N286" s="28"/>
      <c r="O286" s="29"/>
      <c r="P286" s="30"/>
      <c r="Q286" s="32"/>
      <c r="R286" s="72"/>
    </row>
    <row r="287" spans="1:18" hidden="1" outlineLevel="1">
      <c r="A287" s="69"/>
      <c r="E287" s="71">
        <f>'1_CC_Parameters'!A49</f>
        <v>0</v>
      </c>
      <c r="J287" s="71">
        <f>'1_CC_Parameters'!E49</f>
        <v>0</v>
      </c>
      <c r="K287" s="29"/>
      <c r="M287" s="29"/>
      <c r="N287" s="28"/>
      <c r="O287" s="29"/>
      <c r="P287" s="30"/>
      <c r="Q287" s="32"/>
      <c r="R287" s="72"/>
    </row>
    <row r="288" spans="1:18" hidden="1" outlineLevel="1">
      <c r="A288" s="69"/>
      <c r="E288" s="71">
        <f>'1_CC_Parameters'!A50</f>
        <v>0</v>
      </c>
      <c r="J288" s="71">
        <f>'1_CC_Parameters'!E50</f>
        <v>0</v>
      </c>
      <c r="K288" s="29"/>
      <c r="M288" s="29"/>
      <c r="N288" s="28"/>
      <c r="O288" s="29"/>
      <c r="P288" s="30"/>
      <c r="Q288" s="32"/>
      <c r="R288" s="72"/>
    </row>
    <row r="289" spans="1:18" hidden="1" outlineLevel="1">
      <c r="A289" s="69"/>
      <c r="E289" s="71">
        <f>'1_CC_Parameters'!A51</f>
        <v>0</v>
      </c>
      <c r="J289" s="71">
        <f>'1_CC_Parameters'!E51</f>
        <v>0</v>
      </c>
      <c r="K289" s="29"/>
      <c r="M289" s="29"/>
      <c r="N289" s="28"/>
      <c r="O289" s="29"/>
      <c r="P289" s="30"/>
      <c r="Q289" s="32"/>
      <c r="R289" s="72"/>
    </row>
    <row r="290" spans="1:18" hidden="1" outlineLevel="1">
      <c r="A290" s="69"/>
      <c r="E290" s="71">
        <f>'1_CC_Parameters'!A52</f>
        <v>0</v>
      </c>
      <c r="J290" s="71">
        <f>'1_CC_Parameters'!E52</f>
        <v>0</v>
      </c>
      <c r="K290" s="29"/>
      <c r="M290" s="29"/>
      <c r="N290" s="28"/>
      <c r="O290" s="29"/>
      <c r="P290" s="30"/>
      <c r="Q290" s="32"/>
      <c r="R290" s="72"/>
    </row>
    <row r="291" spans="1:18" hidden="1" outlineLevel="1">
      <c r="A291" s="69"/>
      <c r="E291" s="71">
        <f>'1_CC_Parameters'!A53</f>
        <v>0</v>
      </c>
      <c r="J291" s="71">
        <f>'1_CC_Parameters'!E53</f>
        <v>0</v>
      </c>
      <c r="K291" s="29"/>
      <c r="M291" s="29"/>
      <c r="N291" s="28"/>
      <c r="O291" s="29"/>
      <c r="P291" s="30"/>
      <c r="Q291" s="32"/>
      <c r="R291" s="72"/>
    </row>
    <row r="292" spans="1:18" hidden="1" outlineLevel="1">
      <c r="A292" s="69"/>
      <c r="E292" s="71">
        <f>'1_CC_Parameters'!A54</f>
        <v>0</v>
      </c>
      <c r="J292" s="71">
        <f>'1_CC_Parameters'!E54</f>
        <v>0</v>
      </c>
      <c r="K292" s="29"/>
      <c r="M292" s="29"/>
      <c r="N292" s="28"/>
      <c r="O292" s="29"/>
      <c r="P292" s="30"/>
      <c r="Q292" s="32"/>
      <c r="R292" s="72"/>
    </row>
    <row r="293" spans="1:18" hidden="1" outlineLevel="1">
      <c r="A293" s="69"/>
      <c r="E293" s="71">
        <f>'1_CC_Parameters'!A55</f>
        <v>0</v>
      </c>
      <c r="J293" s="71">
        <f>'1_CC_Parameters'!E55</f>
        <v>0</v>
      </c>
      <c r="K293" s="29"/>
      <c r="M293" s="29"/>
      <c r="N293" s="28"/>
      <c r="O293" s="29"/>
      <c r="P293" s="30"/>
      <c r="Q293" s="32"/>
      <c r="R293" s="72"/>
    </row>
    <row r="294" spans="1:18" hidden="1" outlineLevel="1">
      <c r="A294" s="69"/>
      <c r="E294" s="71">
        <f>'1_CC_Parameters'!A56</f>
        <v>0</v>
      </c>
      <c r="J294" s="71">
        <f>'1_CC_Parameters'!E56</f>
        <v>0</v>
      </c>
      <c r="K294" s="29"/>
      <c r="M294" s="29"/>
      <c r="N294" s="28"/>
      <c r="O294" s="29"/>
      <c r="P294" s="30"/>
      <c r="Q294" s="32"/>
      <c r="R294" s="72"/>
    </row>
    <row r="295" spans="1:18" hidden="1" outlineLevel="1">
      <c r="A295" s="69"/>
      <c r="E295" s="71">
        <f>'1_CC_Parameters'!A57</f>
        <v>0</v>
      </c>
      <c r="J295" s="71">
        <f>'1_CC_Parameters'!E57</f>
        <v>0</v>
      </c>
      <c r="K295" s="29"/>
      <c r="M295" s="29"/>
      <c r="N295" s="28"/>
      <c r="O295" s="29"/>
      <c r="P295" s="30"/>
      <c r="Q295" s="32"/>
      <c r="R295" s="72"/>
    </row>
    <row r="296" spans="1:18" ht="13.5" hidden="1" outlineLevel="1" thickBot="1">
      <c r="A296" s="73"/>
      <c r="B296" s="74"/>
      <c r="C296" s="74"/>
      <c r="D296" s="78"/>
      <c r="E296" s="75">
        <f>'1_CC_Parameters'!A58</f>
        <v>0</v>
      </c>
      <c r="F296" s="76"/>
      <c r="G296" s="76"/>
      <c r="H296" s="76"/>
      <c r="I296" s="77"/>
      <c r="J296" s="75">
        <f>'1_CC_Parameters'!E58</f>
        <v>0</v>
      </c>
      <c r="K296" s="74"/>
      <c r="L296" s="74"/>
      <c r="M296" s="74"/>
      <c r="N296" s="78"/>
      <c r="O296" s="74"/>
      <c r="P296" s="76"/>
      <c r="Q296" s="79"/>
      <c r="R296" s="80"/>
    </row>
    <row r="297" spans="1:18" hidden="1" outlineLevel="1">
      <c r="J297" s="28"/>
      <c r="K297" s="29"/>
      <c r="M297" s="29"/>
      <c r="N297" s="28"/>
      <c r="O297" s="29"/>
      <c r="P297" s="30"/>
      <c r="Q297" s="32"/>
      <c r="R297" s="28"/>
    </row>
    <row r="298" spans="1:18" collapsed="1">
      <c r="J298" s="28"/>
      <c r="K298" s="29"/>
      <c r="M298" s="29"/>
      <c r="N298" s="28"/>
      <c r="O298" s="29"/>
      <c r="P298" s="30"/>
      <c r="Q298" s="32"/>
      <c r="R298" s="28"/>
    </row>
    <row r="299" spans="1:18">
      <c r="J299" s="28"/>
      <c r="K299" s="29"/>
      <c r="M299" s="29"/>
      <c r="N299" s="28"/>
      <c r="O299" s="29"/>
      <c r="P299" s="30"/>
      <c r="Q299" s="32"/>
      <c r="R299" s="28"/>
    </row>
    <row r="300" spans="1:18">
      <c r="J300" s="28"/>
      <c r="K300" s="29"/>
      <c r="M300" s="29"/>
      <c r="N300" s="28"/>
      <c r="O300" s="29"/>
      <c r="P300" s="30"/>
      <c r="Q300" s="32"/>
      <c r="R300" s="28"/>
    </row>
    <row r="301" spans="1:18">
      <c r="J301" s="28"/>
      <c r="K301" s="29"/>
      <c r="M301" s="29"/>
      <c r="N301" s="28"/>
      <c r="O301" s="29"/>
      <c r="P301" s="30"/>
      <c r="Q301" s="32"/>
      <c r="R301" s="28"/>
    </row>
    <row r="302" spans="1:18">
      <c r="J302" s="28"/>
      <c r="K302" s="29"/>
      <c r="M302" s="29"/>
      <c r="N302" s="28"/>
      <c r="O302" s="29"/>
      <c r="P302" s="30"/>
      <c r="Q302" s="32"/>
      <c r="R302" s="28"/>
    </row>
    <row r="303" spans="1:18">
      <c r="J303" s="28"/>
      <c r="K303" s="29"/>
      <c r="M303" s="29"/>
      <c r="N303" s="28"/>
      <c r="O303" s="29"/>
      <c r="P303" s="30"/>
      <c r="Q303" s="31"/>
      <c r="R303" s="32"/>
    </row>
    <row r="304" spans="1:18">
      <c r="J304" s="28"/>
      <c r="K304" s="29"/>
      <c r="M304" s="29"/>
      <c r="N304" s="28"/>
      <c r="O304" s="29"/>
      <c r="P304" s="30"/>
      <c r="Q304" s="31"/>
      <c r="R304" s="32"/>
    </row>
    <row r="305" spans="10:18">
      <c r="J305" s="28"/>
      <c r="K305" s="29"/>
      <c r="M305" s="29"/>
      <c r="N305" s="28"/>
      <c r="O305" s="29"/>
      <c r="P305" s="30"/>
      <c r="Q305" s="31"/>
      <c r="R305" s="32"/>
    </row>
    <row r="306" spans="10:18">
      <c r="M306" s="29"/>
    </row>
    <row r="307" spans="10:18">
      <c r="M307" s="29"/>
    </row>
  </sheetData>
  <sheetProtection algorithmName="SHA-512" hashValue="IukOqEt05fBuBM+RrPKIimHenY9lbA4fcBGIPR9GqnVjPLTBeiC33V5M6wPa7Rthcdx7He7SrSl8sYBZl0nBpw==" saltValue="ZpgRVWuf6M4aemPjNYHruQ==" spinCount="100000" sheet="1" objects="1" scenarios="1"/>
  <mergeCells count="10">
    <mergeCell ref="A154:A173"/>
    <mergeCell ref="A177:A196"/>
    <mergeCell ref="A200:A219"/>
    <mergeCell ref="A223:A242"/>
    <mergeCell ref="A16:A35"/>
    <mergeCell ref="A39:A58"/>
    <mergeCell ref="A62:A81"/>
    <mergeCell ref="A85:A104"/>
    <mergeCell ref="A108:A127"/>
    <mergeCell ref="A131:A150"/>
  </mergeCells>
  <dataValidations count="5">
    <dataValidation type="list" allowBlank="1" showInputMessage="1" showErrorMessage="1" sqref="J16:J35 J200:J220 J177:J197 J131:J150 J85:J104 J223:J244 J108:J127 J62:J81 J154:J174 J39:J58" xr:uid="{2946DBBB-9102-446B-9BD8-169F14825EF1}">
      <formula1>$J$247:$J$296</formula1>
    </dataValidation>
    <dataValidation type="list" allowBlank="1" showInputMessage="1" showErrorMessage="1" sqref="E16:E35 E39:E58 E154:E174 E62:E81 E108:E127 E223:E244 E85:E104 E131:E150 E177:E197 E200:E220" xr:uid="{E748AB8C-B62A-4481-AA69-DD5EBDAC2444}">
      <formula1>$E$247:$E$296</formula1>
    </dataValidation>
    <dataValidation type="list" allowBlank="1" showInputMessage="1" showErrorMessage="1" sqref="M16:M35 O223:P244 F177:H197 K177:K197 M177:M197 F154:H174 M108:M127 K108:K127 O108:P127 M62:M81 K62:K81 O62:P81 F62:H81 K16:K35 K223:K244 O16:P35 F16:H35 F39:H58 M223:M244 M85:M104 K85:K104 O85:P104 F85:H104 F108:H127 F223:H244 F200:H220 K154:K174 M154:M174 O154:P174 F131:H150 K200:K220 M200:M220 O200:P220 O177:P197 M131:M150 K131:K150 O131:P150 M39:M58 O39:P58 K39:K58" xr:uid="{9A96BADA-E929-4320-A604-BE257D91C7F4}">
      <formula1>$B$247:$B$251</formula1>
    </dataValidation>
    <dataValidation type="list" allowBlank="1" showInputMessage="1" showErrorMessage="1" sqref="N16:N35 N200:N220 N177:N197 N131:N150 N85:N104 N223:N244 N108:N127 N62:N81 N154:N174 N39:N58" xr:uid="{F5E74244-AF01-41A4-B238-650DEB99F4B9}">
      <formula1>$N$247:$N$271</formula1>
    </dataValidation>
    <dataValidation type="list" allowBlank="1" showInputMessage="1" showErrorMessage="1" sqref="L16:L35 L200:L220 L177:L197 L131:L150 L85:L104 L223:L244 L108:L127 L62:L81 L154:L174 L39:L58" xr:uid="{56900D31-C456-4BF8-8BF3-8E77491E1DC4}">
      <formula1>$L$247:$L$271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40" fitToHeight="10" orientation="landscape" horizontalDpi="300" verticalDpi="300" r:id="rId1"/>
  <headerFooter alignWithMargins="0">
    <oddFooter>&amp;LPage &amp;P of &amp;N&amp;RPrinted at: 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13947-D444-4DAA-8E94-0B55A86B8F34}">
  <dimension ref="A1:AP138"/>
  <sheetViews>
    <sheetView showGridLines="0" zoomScale="80" zoomScaleNormal="80" workbookViewId="0">
      <pane xSplit="5" ySplit="3" topLeftCell="F4" activePane="bottomRight" state="frozen"/>
      <selection pane="topRight"/>
      <selection pane="bottomLeft"/>
      <selection pane="bottomRight"/>
    </sheetView>
  </sheetViews>
  <sheetFormatPr baseColWidth="10" defaultColWidth="11.5" defaultRowHeight="12.75" outlineLevelCol="1"/>
  <cols>
    <col min="1" max="1" width="20.5" style="28" customWidth="1"/>
    <col min="2" max="2" width="23.875" style="28" customWidth="1"/>
    <col min="3" max="3" width="11.125" style="29" customWidth="1"/>
    <col min="4" max="4" width="32.5" style="28" hidden="1" customWidth="1" outlineLevel="1"/>
    <col min="5" max="5" width="75.625" style="28" hidden="1" customWidth="1" outlineLevel="1"/>
    <col min="6" max="6" width="26.625" style="28" customWidth="1" collapsed="1"/>
    <col min="7" max="7" width="21.375" style="31" customWidth="1"/>
    <col min="8" max="8" width="26" style="28" customWidth="1"/>
    <col min="9" max="9" width="18" style="28" customWidth="1"/>
    <col min="10" max="10" width="20.375" style="28" customWidth="1"/>
    <col min="11" max="11" width="14.5" style="32" customWidth="1"/>
    <col min="12" max="12" width="10.375" style="28" customWidth="1"/>
    <col min="13" max="42" width="8.75" style="29" customWidth="1"/>
    <col min="43" max="16384" width="11.5" style="28"/>
  </cols>
  <sheetData>
    <row r="1" spans="1:42" ht="32.25">
      <c r="A1" s="22" t="s">
        <v>27</v>
      </c>
      <c r="B1" s="22"/>
      <c r="C1" s="23"/>
      <c r="D1" s="24"/>
      <c r="E1" s="24"/>
      <c r="F1" s="24"/>
      <c r="G1" s="26"/>
      <c r="H1" s="24"/>
      <c r="I1" s="24"/>
      <c r="J1" s="24"/>
      <c r="K1" s="27"/>
      <c r="L1" s="24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</row>
    <row r="3" spans="1:42" ht="26.25">
      <c r="A3" s="33" t="s">
        <v>117</v>
      </c>
      <c r="B3" s="33"/>
      <c r="C3" s="34"/>
      <c r="D3" s="35"/>
      <c r="E3" s="35"/>
      <c r="F3" s="35"/>
      <c r="G3" s="26"/>
    </row>
    <row r="5" spans="1:42" ht="19.5">
      <c r="A5" s="38" t="s">
        <v>160</v>
      </c>
      <c r="B5" s="38"/>
      <c r="M5" s="137" t="s">
        <v>170</v>
      </c>
    </row>
    <row r="6" spans="1:42" ht="19.5">
      <c r="A6" s="28" t="s">
        <v>88</v>
      </c>
      <c r="C6" s="90" t="s">
        <v>144</v>
      </c>
      <c r="M6" s="134" t="s">
        <v>167</v>
      </c>
    </row>
    <row r="7" spans="1:42" ht="19.5">
      <c r="M7" s="135" t="s">
        <v>168</v>
      </c>
    </row>
    <row r="8" spans="1:42" ht="19.5">
      <c r="A8" s="39" t="s">
        <v>161</v>
      </c>
      <c r="B8" s="39"/>
      <c r="M8" s="136" t="s">
        <v>169</v>
      </c>
    </row>
    <row r="9" spans="1:42" ht="13.5" thickBot="1">
      <c r="A9" s="28" t="s">
        <v>164</v>
      </c>
    </row>
    <row r="10" spans="1:42" ht="19.5" thickBot="1">
      <c r="M10" s="99" t="s">
        <v>158</v>
      </c>
      <c r="N10" s="100"/>
      <c r="O10" s="100"/>
      <c r="P10" s="101"/>
      <c r="Q10" s="101"/>
      <c r="R10" s="101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</row>
    <row r="11" spans="1:42" ht="15" customHeight="1">
      <c r="A11" s="39" t="s">
        <v>162</v>
      </c>
      <c r="B11" s="39"/>
      <c r="M11" s="163" t="str">
        <f>'3_CC_SupplyEvaluation'!A$16</f>
        <v>Source A (1)</v>
      </c>
      <c r="N11" s="164"/>
      <c r="O11" s="165"/>
      <c r="P11" s="163" t="str">
        <f>'3_CC_SupplyEvaluation'!A$39</f>
        <v>Source B (2)</v>
      </c>
      <c r="Q11" s="164"/>
      <c r="R11" s="165"/>
      <c r="S11" s="163" t="str">
        <f>'3_CC_SupplyEvaluation'!A$62</f>
        <v>Source C (3)</v>
      </c>
      <c r="T11" s="164"/>
      <c r="U11" s="165"/>
      <c r="V11" s="164" t="str">
        <f>'3_CC_SupplyEvaluation'!A$85</f>
        <v>Source C (4)</v>
      </c>
      <c r="W11" s="164"/>
      <c r="X11" s="164"/>
      <c r="Y11" s="163" t="str">
        <f>'3_CC_SupplyEvaluation'!A$108</f>
        <v>Plant / Supplier</v>
      </c>
      <c r="Z11" s="164"/>
      <c r="AA11" s="165"/>
      <c r="AB11" s="164" t="str">
        <f>'3_CC_SupplyEvaluation'!A$131</f>
        <v>Plant / Supplier</v>
      </c>
      <c r="AC11" s="164"/>
      <c r="AD11" s="164"/>
      <c r="AE11" s="163" t="str">
        <f>'3_CC_SupplyEvaluation'!A$154</f>
        <v>Plant / Supplier</v>
      </c>
      <c r="AF11" s="164"/>
      <c r="AG11" s="165"/>
      <c r="AH11" s="164" t="str">
        <f>'3_CC_SupplyEvaluation'!A$177</f>
        <v>Plant / Supplier</v>
      </c>
      <c r="AI11" s="164"/>
      <c r="AJ11" s="164"/>
      <c r="AK11" s="163" t="str">
        <f>'3_CC_SupplyEvaluation'!A$200</f>
        <v>Plant / Supplier</v>
      </c>
      <c r="AL11" s="164"/>
      <c r="AM11" s="165"/>
      <c r="AN11" s="164" t="str">
        <f>'3_CC_SupplyEvaluation'!A$223</f>
        <v>Plant / Supplier</v>
      </c>
      <c r="AO11" s="164"/>
      <c r="AP11" s="165"/>
    </row>
    <row r="12" spans="1:42">
      <c r="A12" s="28" t="s">
        <v>163</v>
      </c>
      <c r="M12" s="166"/>
      <c r="N12" s="167"/>
      <c r="O12" s="168"/>
      <c r="P12" s="166"/>
      <c r="Q12" s="167"/>
      <c r="R12" s="168"/>
      <c r="S12" s="166"/>
      <c r="T12" s="167"/>
      <c r="U12" s="168"/>
      <c r="V12" s="167"/>
      <c r="W12" s="167"/>
      <c r="X12" s="167"/>
      <c r="Y12" s="166"/>
      <c r="Z12" s="167"/>
      <c r="AA12" s="168"/>
      <c r="AB12" s="167"/>
      <c r="AC12" s="167"/>
      <c r="AD12" s="167"/>
      <c r="AE12" s="166"/>
      <c r="AF12" s="167"/>
      <c r="AG12" s="168"/>
      <c r="AH12" s="167"/>
      <c r="AI12" s="167"/>
      <c r="AJ12" s="167"/>
      <c r="AK12" s="166"/>
      <c r="AL12" s="167"/>
      <c r="AM12" s="168"/>
      <c r="AN12" s="167"/>
      <c r="AO12" s="167"/>
      <c r="AP12" s="168"/>
    </row>
    <row r="13" spans="1:42">
      <c r="I13" s="29"/>
      <c r="M13" s="166"/>
      <c r="N13" s="167"/>
      <c r="O13" s="168"/>
      <c r="P13" s="166"/>
      <c r="Q13" s="167"/>
      <c r="R13" s="168"/>
      <c r="S13" s="166"/>
      <c r="T13" s="167"/>
      <c r="U13" s="168"/>
      <c r="V13" s="167"/>
      <c r="W13" s="167"/>
      <c r="X13" s="167"/>
      <c r="Y13" s="166"/>
      <c r="Z13" s="167"/>
      <c r="AA13" s="168"/>
      <c r="AB13" s="167"/>
      <c r="AC13" s="167"/>
      <c r="AD13" s="167"/>
      <c r="AE13" s="166"/>
      <c r="AF13" s="167"/>
      <c r="AG13" s="168"/>
      <c r="AH13" s="167"/>
      <c r="AI13" s="167"/>
      <c r="AJ13" s="167"/>
      <c r="AK13" s="166"/>
      <c r="AL13" s="167"/>
      <c r="AM13" s="168"/>
      <c r="AN13" s="167"/>
      <c r="AO13" s="167"/>
      <c r="AP13" s="168"/>
    </row>
    <row r="14" spans="1:42" ht="19.5" thickBot="1">
      <c r="A14" s="116" t="s">
        <v>159</v>
      </c>
      <c r="B14" s="117"/>
      <c r="C14" s="118"/>
      <c r="D14" s="119"/>
      <c r="E14" s="119"/>
      <c r="F14" s="119"/>
      <c r="G14" s="120"/>
      <c r="H14" s="119"/>
      <c r="I14" s="118"/>
      <c r="J14" s="119"/>
      <c r="K14" s="121"/>
      <c r="L14" s="119"/>
      <c r="M14" s="166"/>
      <c r="N14" s="167"/>
      <c r="O14" s="168"/>
      <c r="P14" s="166"/>
      <c r="Q14" s="167"/>
      <c r="R14" s="168"/>
      <c r="S14" s="166"/>
      <c r="T14" s="167"/>
      <c r="U14" s="168"/>
      <c r="V14" s="167"/>
      <c r="W14" s="167"/>
      <c r="X14" s="167"/>
      <c r="Y14" s="166"/>
      <c r="Z14" s="167"/>
      <c r="AA14" s="168"/>
      <c r="AB14" s="167"/>
      <c r="AC14" s="167"/>
      <c r="AD14" s="167"/>
      <c r="AE14" s="166"/>
      <c r="AF14" s="167"/>
      <c r="AG14" s="168"/>
      <c r="AH14" s="167"/>
      <c r="AI14" s="167"/>
      <c r="AJ14" s="167"/>
      <c r="AK14" s="166"/>
      <c r="AL14" s="167"/>
      <c r="AM14" s="168"/>
      <c r="AN14" s="167"/>
      <c r="AO14" s="167"/>
      <c r="AP14" s="168"/>
    </row>
    <row r="15" spans="1:42" ht="13.5" thickBot="1">
      <c r="A15" s="45"/>
      <c r="B15" s="47"/>
      <c r="C15" s="46"/>
      <c r="D15" s="47"/>
      <c r="E15" s="47"/>
      <c r="F15" s="47"/>
      <c r="G15" s="46"/>
      <c r="H15" s="47"/>
      <c r="I15" s="47"/>
      <c r="J15" s="47"/>
      <c r="K15" s="47"/>
      <c r="L15" s="49"/>
      <c r="M15" s="169"/>
      <c r="N15" s="170"/>
      <c r="O15" s="171"/>
      <c r="P15" s="166"/>
      <c r="Q15" s="167"/>
      <c r="R15" s="168"/>
      <c r="S15" s="166"/>
      <c r="T15" s="167"/>
      <c r="U15" s="168"/>
      <c r="V15" s="167"/>
      <c r="W15" s="167"/>
      <c r="X15" s="167"/>
      <c r="Y15" s="166"/>
      <c r="Z15" s="167"/>
      <c r="AA15" s="168"/>
      <c r="AB15" s="167"/>
      <c r="AC15" s="167"/>
      <c r="AD15" s="167"/>
      <c r="AE15" s="166"/>
      <c r="AF15" s="167"/>
      <c r="AG15" s="168"/>
      <c r="AH15" s="167"/>
      <c r="AI15" s="167"/>
      <c r="AJ15" s="167"/>
      <c r="AK15" s="166"/>
      <c r="AL15" s="167"/>
      <c r="AM15" s="168"/>
      <c r="AN15" s="167"/>
      <c r="AO15" s="167"/>
      <c r="AP15" s="168"/>
    </row>
    <row r="16" spans="1:42" ht="25.5" customHeight="1">
      <c r="A16" s="103" t="s">
        <v>107</v>
      </c>
      <c r="B16" s="55" t="s">
        <v>94</v>
      </c>
      <c r="C16" s="53" t="s">
        <v>103</v>
      </c>
      <c r="D16" s="55" t="s">
        <v>114</v>
      </c>
      <c r="E16" s="55" t="s">
        <v>115</v>
      </c>
      <c r="F16" s="54" t="s">
        <v>122</v>
      </c>
      <c r="G16" s="122" t="s">
        <v>153</v>
      </c>
      <c r="H16" s="55" t="s">
        <v>152</v>
      </c>
      <c r="I16" s="55" t="s">
        <v>108</v>
      </c>
      <c r="J16" s="55" t="s">
        <v>124</v>
      </c>
      <c r="K16" s="122" t="s">
        <v>154</v>
      </c>
      <c r="L16" s="125" t="s">
        <v>105</v>
      </c>
      <c r="M16" s="129" t="s">
        <v>118</v>
      </c>
      <c r="N16" s="130" t="s">
        <v>119</v>
      </c>
      <c r="O16" s="130" t="s">
        <v>120</v>
      </c>
      <c r="P16" s="129" t="s">
        <v>118</v>
      </c>
      <c r="Q16" s="130" t="s">
        <v>119</v>
      </c>
      <c r="R16" s="131" t="s">
        <v>120</v>
      </c>
      <c r="S16" s="129" t="s">
        <v>118</v>
      </c>
      <c r="T16" s="130" t="s">
        <v>119</v>
      </c>
      <c r="U16" s="131" t="s">
        <v>120</v>
      </c>
      <c r="V16" s="132" t="s">
        <v>118</v>
      </c>
      <c r="W16" s="130" t="s">
        <v>119</v>
      </c>
      <c r="X16" s="133" t="s">
        <v>120</v>
      </c>
      <c r="Y16" s="129" t="s">
        <v>118</v>
      </c>
      <c r="Z16" s="130" t="s">
        <v>119</v>
      </c>
      <c r="AA16" s="131" t="s">
        <v>120</v>
      </c>
      <c r="AB16" s="132" t="s">
        <v>118</v>
      </c>
      <c r="AC16" s="130" t="s">
        <v>119</v>
      </c>
      <c r="AD16" s="133" t="s">
        <v>120</v>
      </c>
      <c r="AE16" s="129" t="s">
        <v>118</v>
      </c>
      <c r="AF16" s="130" t="s">
        <v>119</v>
      </c>
      <c r="AG16" s="131" t="s">
        <v>120</v>
      </c>
      <c r="AH16" s="132" t="s">
        <v>118</v>
      </c>
      <c r="AI16" s="130" t="s">
        <v>119</v>
      </c>
      <c r="AJ16" s="133" t="s">
        <v>120</v>
      </c>
      <c r="AK16" s="129" t="s">
        <v>118</v>
      </c>
      <c r="AL16" s="130" t="s">
        <v>119</v>
      </c>
      <c r="AM16" s="131" t="s">
        <v>120</v>
      </c>
      <c r="AN16" s="132" t="s">
        <v>118</v>
      </c>
      <c r="AO16" s="130" t="s">
        <v>119</v>
      </c>
      <c r="AP16" s="131" t="s">
        <v>120</v>
      </c>
    </row>
    <row r="17" spans="1:42">
      <c r="A17" s="159" t="str">
        <f>'2_CC_DemandEvaluation'!A18</f>
        <v>Area 1</v>
      </c>
      <c r="B17" s="161" t="str">
        <f>'2_CC_DemandEvaluation'!F18</f>
        <v>(1) Best-in-Class</v>
      </c>
      <c r="C17" s="58">
        <v>1</v>
      </c>
      <c r="D17" s="54" t="str">
        <f>F17</f>
        <v>Milling - Small Dimensions</v>
      </c>
      <c r="E17" s="54" t="str">
        <f>F17&amp;H17&amp;J17</f>
        <v>Milling - Small Dimensions5+X - CNC - Milling - HighEnterprise Integrated</v>
      </c>
      <c r="F17" s="54" t="str">
        <f>'2_CC_DemandEvaluation'!C39</f>
        <v>Milling - Small Dimensions</v>
      </c>
      <c r="G17" s="123">
        <f>'2_CC_DemandEvaluation'!G39</f>
        <v>125</v>
      </c>
      <c r="H17" s="54" t="str">
        <f>'2_CC_DemandEvaluation'!H39</f>
        <v>5+X - CNC - Milling - High</v>
      </c>
      <c r="I17" s="54" t="str">
        <f>'2_CC_DemandEvaluation'!J39</f>
        <v>Technician - Mid</v>
      </c>
      <c r="J17" s="54" t="str">
        <f>'2_CC_DemandEvaluation'!L39</f>
        <v>Enterprise Integrated</v>
      </c>
      <c r="K17" s="123">
        <f>'2_CC_DemandEvaluation'!O39</f>
        <v>500</v>
      </c>
      <c r="L17" s="104">
        <f t="shared" ref="L17:L19" si="0">IFERROR(K17*G17,"")</f>
        <v>62500</v>
      </c>
      <c r="M17" s="105">
        <f ca="1">SUMIF('3_CC_SupplyEvaluation'!$C:$J,(M$11&amp;$D17),'3_CC_SupplyEvaluation'!$I:$I)</f>
        <v>100</v>
      </c>
      <c r="N17" s="106">
        <f ca="1">SUMIF('3_CC_SupplyEvaluation'!$D:$R,(M$11&amp;$E17),'3_CC_SupplyEvaluation'!$Q:$Q)</f>
        <v>500</v>
      </c>
      <c r="O17" s="107">
        <f ca="1">SUMIF('3_CC_SupplyEvaluation'!$D:$R,(M$11&amp;$E17),'3_CC_SupplyEvaluation'!$R:$R)</f>
        <v>50000</v>
      </c>
      <c r="P17" s="105">
        <f ca="1">SUMIF('3_CC_SupplyEvaluation'!$C:$J,(P$11&amp;$D17),'3_CC_SupplyEvaluation'!$I:$I)</f>
        <v>80</v>
      </c>
      <c r="Q17" s="106">
        <f ca="1">SUMIF('3_CC_SupplyEvaluation'!$D:$R,(P$11&amp;$E17),'3_CC_SupplyEvaluation'!$Q:$Q)</f>
        <v>0</v>
      </c>
      <c r="R17" s="107">
        <f ca="1">SUMIF('3_CC_SupplyEvaluation'!$D:$R,(P$11&amp;$E17),'3_CC_SupplyEvaluation'!$R:$R)</f>
        <v>0</v>
      </c>
      <c r="S17" s="105">
        <f ca="1">SUMIF('3_CC_SupplyEvaluation'!$C:$J,(S$11&amp;$D17),'3_CC_SupplyEvaluation'!$I:$I)</f>
        <v>0</v>
      </c>
      <c r="T17" s="106">
        <f ca="1">SUMIF('3_CC_SupplyEvaluation'!$D:$R,(S$11&amp;$E17),'3_CC_SupplyEvaluation'!$Q:$Q)</f>
        <v>0</v>
      </c>
      <c r="U17" s="107">
        <f ca="1">SUMIF('3_CC_SupplyEvaluation'!$D:$R,(S$11&amp;$E17),'3_CC_SupplyEvaluation'!$R:$R)</f>
        <v>0</v>
      </c>
      <c r="V17" s="105">
        <f ca="1">SUMIF('3_CC_SupplyEvaluation'!$C:$J,(V$11&amp;$D17),'3_CC_SupplyEvaluation'!$I:$I)</f>
        <v>0</v>
      </c>
      <c r="W17" s="106">
        <f ca="1">SUMIF('3_CC_SupplyEvaluation'!$D:$R,(V$11&amp;$E17),'3_CC_SupplyEvaluation'!$Q:$Q)</f>
        <v>0</v>
      </c>
      <c r="X17" s="107">
        <f ca="1">SUMIF('3_CC_SupplyEvaluation'!$D:$R,(V$11&amp;$E17),'3_CC_SupplyEvaluation'!$R:$R)</f>
        <v>0</v>
      </c>
      <c r="Y17" s="105">
        <f ca="1">SUMIF('3_CC_SupplyEvaluation'!$C:$J,(Y$11&amp;$D17),'3_CC_SupplyEvaluation'!$I:$I)</f>
        <v>0</v>
      </c>
      <c r="Z17" s="106">
        <f ca="1">SUMIF('3_CC_SupplyEvaluation'!$D:$R,(Y$11&amp;$E17),'3_CC_SupplyEvaluation'!$Q:$Q)</f>
        <v>0</v>
      </c>
      <c r="AA17" s="107">
        <f ca="1">SUMIF('3_CC_SupplyEvaluation'!$D:$R,(Y$11&amp;$E17),'3_CC_SupplyEvaluation'!$R:$R)</f>
        <v>0</v>
      </c>
      <c r="AB17" s="105">
        <f ca="1">SUMIF('3_CC_SupplyEvaluation'!$C:$J,(AB$11&amp;$D17),'3_CC_SupplyEvaluation'!$I:$I)</f>
        <v>0</v>
      </c>
      <c r="AC17" s="106">
        <f ca="1">SUMIF('3_CC_SupplyEvaluation'!$D:$R,(AB$11&amp;$E17),'3_CC_SupplyEvaluation'!$Q:$Q)</f>
        <v>0</v>
      </c>
      <c r="AD17" s="107">
        <f ca="1">SUMIF('3_CC_SupplyEvaluation'!$D:$R,(AB$11&amp;$E17),'3_CC_SupplyEvaluation'!$R:$R)</f>
        <v>0</v>
      </c>
      <c r="AE17" s="105">
        <f ca="1">SUMIF('3_CC_SupplyEvaluation'!$C:$J,(AE$11&amp;$D17),'3_CC_SupplyEvaluation'!$I:$I)</f>
        <v>0</v>
      </c>
      <c r="AF17" s="106">
        <f ca="1">SUMIF('3_CC_SupplyEvaluation'!$D:$R,(AE$11&amp;$E17),'3_CC_SupplyEvaluation'!$Q:$Q)</f>
        <v>0</v>
      </c>
      <c r="AG17" s="107">
        <f ca="1">SUMIF('3_CC_SupplyEvaluation'!$D:$R,(AE$11&amp;$E17),'3_CC_SupplyEvaluation'!$R:$R)</f>
        <v>0</v>
      </c>
      <c r="AH17" s="105">
        <f ca="1">SUMIF('3_CC_SupplyEvaluation'!$C:$J,(AH$11&amp;$D17),'3_CC_SupplyEvaluation'!$I:$I)</f>
        <v>0</v>
      </c>
      <c r="AI17" s="106">
        <f ca="1">SUMIF('3_CC_SupplyEvaluation'!$D:$R,(AH$11&amp;$E17),'3_CC_SupplyEvaluation'!$Q:$Q)</f>
        <v>0</v>
      </c>
      <c r="AJ17" s="107">
        <f ca="1">SUMIF('3_CC_SupplyEvaluation'!$D:$R,(AH$11&amp;$E17),'3_CC_SupplyEvaluation'!$R:$R)</f>
        <v>0</v>
      </c>
      <c r="AK17" s="105">
        <f ca="1">SUMIF('3_CC_SupplyEvaluation'!$C:$J,(AK$11&amp;$D17),'3_CC_SupplyEvaluation'!$I:$I)</f>
        <v>0</v>
      </c>
      <c r="AL17" s="106">
        <f ca="1">SUMIF('3_CC_SupplyEvaluation'!$D:$R,(AK$11&amp;$E17),'3_CC_SupplyEvaluation'!$Q:$Q)</f>
        <v>0</v>
      </c>
      <c r="AM17" s="107">
        <f ca="1">SUMIF('3_CC_SupplyEvaluation'!$D:$R,(AK$11&amp;$E17),'3_CC_SupplyEvaluation'!$R:$R)</f>
        <v>0</v>
      </c>
      <c r="AN17" s="105">
        <f ca="1">SUMIF('3_CC_SupplyEvaluation'!$C:$J,(AN$11&amp;$D17),'3_CC_SupplyEvaluation'!$I:$I)</f>
        <v>0</v>
      </c>
      <c r="AO17" s="106">
        <f ca="1">SUMIF('3_CC_SupplyEvaluation'!$D:$R,(AN$11&amp;$E17),'3_CC_SupplyEvaluation'!$Q:$Q)</f>
        <v>0</v>
      </c>
      <c r="AP17" s="107">
        <f ca="1">SUMIF('3_CC_SupplyEvaluation'!$D:$R,(AN$11&amp;$E17),'3_CC_SupplyEvaluation'!$R:$R)</f>
        <v>0</v>
      </c>
    </row>
    <row r="18" spans="1:42">
      <c r="A18" s="159"/>
      <c r="B18" s="161"/>
      <c r="C18" s="58">
        <v>2</v>
      </c>
      <c r="D18" s="54" t="str">
        <f>F18</f>
        <v>Turning - Small Dimensions</v>
      </c>
      <c r="E18" s="54" t="str">
        <f>F18&amp;H18&amp;J18</f>
        <v>Turning - Small DimensionsCNC - Turning - HighEnterprise Integrated</v>
      </c>
      <c r="F18" s="54" t="str">
        <f>'2_CC_DemandEvaluation'!C40</f>
        <v>Turning - Small Dimensions</v>
      </c>
      <c r="G18" s="123">
        <f>'2_CC_DemandEvaluation'!G40</f>
        <v>75</v>
      </c>
      <c r="H18" s="54" t="str">
        <f>'2_CC_DemandEvaluation'!H40</f>
        <v>CNC - Turning - High</v>
      </c>
      <c r="I18" s="54" t="str">
        <f>'2_CC_DemandEvaluation'!J40</f>
        <v>Technician - Mid</v>
      </c>
      <c r="J18" s="54" t="str">
        <f>'2_CC_DemandEvaluation'!L40</f>
        <v>Enterprise Integrated</v>
      </c>
      <c r="K18" s="123">
        <f>'2_CC_DemandEvaluation'!O40</f>
        <v>500</v>
      </c>
      <c r="L18" s="104">
        <f t="shared" si="0"/>
        <v>37500</v>
      </c>
      <c r="M18" s="105">
        <f ca="1">SUMIF('3_CC_SupplyEvaluation'!$C:$J,(M$11&amp;$D18),'3_CC_SupplyEvaluation'!$I:$I)</f>
        <v>100</v>
      </c>
      <c r="N18" s="106">
        <f ca="1">SUMIF('3_CC_SupplyEvaluation'!$D:$R,(M$11&amp;$E18),'3_CC_SupplyEvaluation'!$Q:$Q)</f>
        <v>400</v>
      </c>
      <c r="O18" s="107">
        <f ca="1">SUMIF('3_CC_SupplyEvaluation'!$D:$R,(M$11&amp;$E18),'3_CC_SupplyEvaluation'!$R:$R)</f>
        <v>40000</v>
      </c>
      <c r="P18" s="105">
        <f ca="1">SUMIF('3_CC_SupplyEvaluation'!$C:$J,(P$11&amp;$D18),'3_CC_SupplyEvaluation'!$I:$I)</f>
        <v>80</v>
      </c>
      <c r="Q18" s="106">
        <f ca="1">SUMIF('3_CC_SupplyEvaluation'!$D:$R,(P$11&amp;$E18),'3_CC_SupplyEvaluation'!$Q:$Q)</f>
        <v>0</v>
      </c>
      <c r="R18" s="107">
        <f ca="1">SUMIF('3_CC_SupplyEvaluation'!$D:$R,(P$11&amp;$E18),'3_CC_SupplyEvaluation'!$R:$R)</f>
        <v>0</v>
      </c>
      <c r="S18" s="105">
        <f ca="1">SUMIF('3_CC_SupplyEvaluation'!$C:$J,(S$11&amp;$D18),'3_CC_SupplyEvaluation'!$I:$I)</f>
        <v>0</v>
      </c>
      <c r="T18" s="106">
        <f ca="1">SUMIF('3_CC_SupplyEvaluation'!$D:$R,(S$11&amp;$E18),'3_CC_SupplyEvaluation'!$Q:$Q)</f>
        <v>0</v>
      </c>
      <c r="U18" s="107">
        <f ca="1">SUMIF('3_CC_SupplyEvaluation'!$D:$R,(S$11&amp;$E18),'3_CC_SupplyEvaluation'!$R:$R)</f>
        <v>0</v>
      </c>
      <c r="V18" s="105">
        <f ca="1">SUMIF('3_CC_SupplyEvaluation'!$C:$J,(V$11&amp;$D18),'3_CC_SupplyEvaluation'!$I:$I)</f>
        <v>0</v>
      </c>
      <c r="W18" s="106">
        <f ca="1">SUMIF('3_CC_SupplyEvaluation'!$D:$R,(V$11&amp;$E18),'3_CC_SupplyEvaluation'!$Q:$Q)</f>
        <v>0</v>
      </c>
      <c r="X18" s="107">
        <f ca="1">SUMIF('3_CC_SupplyEvaluation'!$D:$R,(V$11&amp;$E18),'3_CC_SupplyEvaluation'!$R:$R)</f>
        <v>0</v>
      </c>
      <c r="Y18" s="105">
        <f ca="1">SUMIF('3_CC_SupplyEvaluation'!$C:$J,(Y$11&amp;$D18),'3_CC_SupplyEvaluation'!$I:$I)</f>
        <v>0</v>
      </c>
      <c r="Z18" s="106">
        <f ca="1">SUMIF('3_CC_SupplyEvaluation'!$D:$R,(Y$11&amp;$E18),'3_CC_SupplyEvaluation'!$Q:$Q)</f>
        <v>0</v>
      </c>
      <c r="AA18" s="107">
        <f ca="1">SUMIF('3_CC_SupplyEvaluation'!$D:$R,(Y$11&amp;$E18),'3_CC_SupplyEvaluation'!$R:$R)</f>
        <v>0</v>
      </c>
      <c r="AB18" s="105">
        <f ca="1">SUMIF('3_CC_SupplyEvaluation'!$C:$J,(AB$11&amp;$D18),'3_CC_SupplyEvaluation'!$I:$I)</f>
        <v>0</v>
      </c>
      <c r="AC18" s="106">
        <f ca="1">SUMIF('3_CC_SupplyEvaluation'!$D:$R,(AB$11&amp;$E18),'3_CC_SupplyEvaluation'!$Q:$Q)</f>
        <v>0</v>
      </c>
      <c r="AD18" s="107">
        <f ca="1">SUMIF('3_CC_SupplyEvaluation'!$D:$R,(AB$11&amp;$E18),'3_CC_SupplyEvaluation'!$R:$R)</f>
        <v>0</v>
      </c>
      <c r="AE18" s="105">
        <f ca="1">SUMIF('3_CC_SupplyEvaluation'!$C:$J,(AE$11&amp;$D18),'3_CC_SupplyEvaluation'!$I:$I)</f>
        <v>0</v>
      </c>
      <c r="AF18" s="106">
        <f ca="1">SUMIF('3_CC_SupplyEvaluation'!$D:$R,(AE$11&amp;$E18),'3_CC_SupplyEvaluation'!$Q:$Q)</f>
        <v>0</v>
      </c>
      <c r="AG18" s="107">
        <f ca="1">SUMIF('3_CC_SupplyEvaluation'!$D:$R,(AE$11&amp;$E18),'3_CC_SupplyEvaluation'!$R:$R)</f>
        <v>0</v>
      </c>
      <c r="AH18" s="105">
        <f ca="1">SUMIF('3_CC_SupplyEvaluation'!$C:$J,(AH$11&amp;$D18),'3_CC_SupplyEvaluation'!$I:$I)</f>
        <v>0</v>
      </c>
      <c r="AI18" s="106">
        <f ca="1">SUMIF('3_CC_SupplyEvaluation'!$D:$R,(AH$11&amp;$E18),'3_CC_SupplyEvaluation'!$Q:$Q)</f>
        <v>0</v>
      </c>
      <c r="AJ18" s="107">
        <f ca="1">SUMIF('3_CC_SupplyEvaluation'!$D:$R,(AH$11&amp;$E18),'3_CC_SupplyEvaluation'!$R:$R)</f>
        <v>0</v>
      </c>
      <c r="AK18" s="105">
        <f ca="1">SUMIF('3_CC_SupplyEvaluation'!$C:$J,(AK$11&amp;$D18),'3_CC_SupplyEvaluation'!$I:$I)</f>
        <v>0</v>
      </c>
      <c r="AL18" s="106">
        <f ca="1">SUMIF('3_CC_SupplyEvaluation'!$D:$R,(AK$11&amp;$E18),'3_CC_SupplyEvaluation'!$Q:$Q)</f>
        <v>0</v>
      </c>
      <c r="AM18" s="107">
        <f ca="1">SUMIF('3_CC_SupplyEvaluation'!$D:$R,(AK$11&amp;$E18),'3_CC_SupplyEvaluation'!$R:$R)</f>
        <v>0</v>
      </c>
      <c r="AN18" s="105">
        <f ca="1">SUMIF('3_CC_SupplyEvaluation'!$C:$J,(AN$11&amp;$D18),'3_CC_SupplyEvaluation'!$I:$I)</f>
        <v>0</v>
      </c>
      <c r="AO18" s="106">
        <f ca="1">SUMIF('3_CC_SupplyEvaluation'!$D:$R,(AN$11&amp;$E18),'3_CC_SupplyEvaluation'!$Q:$Q)</f>
        <v>0</v>
      </c>
      <c r="AP18" s="107">
        <f ca="1">SUMIF('3_CC_SupplyEvaluation'!$D:$R,(AN$11&amp;$E18),'3_CC_SupplyEvaluation'!$R:$R)</f>
        <v>0</v>
      </c>
    </row>
    <row r="19" spans="1:42">
      <c r="A19" s="159"/>
      <c r="B19" s="161"/>
      <c r="C19" s="58">
        <v>3</v>
      </c>
      <c r="D19" s="54" t="str">
        <f>F19</f>
        <v>Polishing - Fine</v>
      </c>
      <c r="E19" s="54" t="str">
        <f>F19&amp;H19&amp;J19</f>
        <v>Polishing - FineOtherCAD / CAM</v>
      </c>
      <c r="F19" s="54" t="str">
        <f>'2_CC_DemandEvaluation'!C41</f>
        <v>Polishing - Fine</v>
      </c>
      <c r="G19" s="123">
        <f>'2_CC_DemandEvaluation'!G41</f>
        <v>60</v>
      </c>
      <c r="H19" s="54" t="str">
        <f>'2_CC_DemandEvaluation'!H41</f>
        <v>Other</v>
      </c>
      <c r="I19" s="54" t="str">
        <f>'2_CC_DemandEvaluation'!J41</f>
        <v>Worker - High</v>
      </c>
      <c r="J19" s="54" t="str">
        <f>'2_CC_DemandEvaluation'!L41</f>
        <v>CAD / CAM</v>
      </c>
      <c r="K19" s="123">
        <f>'2_CC_DemandEvaluation'!O41</f>
        <v>144</v>
      </c>
      <c r="L19" s="104">
        <f t="shared" si="0"/>
        <v>8640</v>
      </c>
      <c r="M19" s="105">
        <f ca="1">SUMIF('3_CC_SupplyEvaluation'!$C:$J,(M$11&amp;$D19),'3_CC_SupplyEvaluation'!$I:$I)</f>
        <v>64</v>
      </c>
      <c r="N19" s="106">
        <f ca="1">SUMIF('3_CC_SupplyEvaluation'!$D:$R,(M$11&amp;$E19),'3_CC_SupplyEvaluation'!$Q:$Q)</f>
        <v>240</v>
      </c>
      <c r="O19" s="107">
        <f ca="1">SUMIF('3_CC_SupplyEvaluation'!$D:$R,(M$11&amp;$E19),'3_CC_SupplyEvaluation'!$R:$R)</f>
        <v>15360</v>
      </c>
      <c r="P19" s="105">
        <f ca="1">SUMIF('3_CC_SupplyEvaluation'!$C:$J,(P$11&amp;$D19),'3_CC_SupplyEvaluation'!$I:$I)</f>
        <v>0</v>
      </c>
      <c r="Q19" s="106">
        <f ca="1">SUMIF('3_CC_SupplyEvaluation'!$D:$R,(P$11&amp;$E19),'3_CC_SupplyEvaluation'!$Q:$Q)</f>
        <v>0</v>
      </c>
      <c r="R19" s="107">
        <f ca="1">SUMIF('3_CC_SupplyEvaluation'!$D:$R,(P$11&amp;$E19),'3_CC_SupplyEvaluation'!$R:$R)</f>
        <v>0</v>
      </c>
      <c r="S19" s="105">
        <f ca="1">SUMIF('3_CC_SupplyEvaluation'!$C:$J,(S$11&amp;$D19),'3_CC_SupplyEvaluation'!$I:$I)</f>
        <v>12</v>
      </c>
      <c r="T19" s="106">
        <f ca="1">SUMIF('3_CC_SupplyEvaluation'!$D:$R,(S$11&amp;$E19),'3_CC_SupplyEvaluation'!$Q:$Q)</f>
        <v>0</v>
      </c>
      <c r="U19" s="107">
        <f ca="1">SUMIF('3_CC_SupplyEvaluation'!$D:$R,(S$11&amp;$E19),'3_CC_SupplyEvaluation'!$R:$R)</f>
        <v>0</v>
      </c>
      <c r="V19" s="105">
        <f ca="1">SUMIF('3_CC_SupplyEvaluation'!$C:$J,(V$11&amp;$D19),'3_CC_SupplyEvaluation'!$I:$I)</f>
        <v>27</v>
      </c>
      <c r="W19" s="106">
        <f ca="1">SUMIF('3_CC_SupplyEvaluation'!$D:$R,(V$11&amp;$E19),'3_CC_SupplyEvaluation'!$Q:$Q)</f>
        <v>0</v>
      </c>
      <c r="X19" s="107">
        <f ca="1">SUMIF('3_CC_SupplyEvaluation'!$D:$R,(V$11&amp;$E19),'3_CC_SupplyEvaluation'!$R:$R)</f>
        <v>0</v>
      </c>
      <c r="Y19" s="105">
        <f ca="1">SUMIF('3_CC_SupplyEvaluation'!$C:$J,(Y$11&amp;$D19),'3_CC_SupplyEvaluation'!$I:$I)</f>
        <v>0</v>
      </c>
      <c r="Z19" s="106">
        <f ca="1">SUMIF('3_CC_SupplyEvaluation'!$D:$R,(Y$11&amp;$E19),'3_CC_SupplyEvaluation'!$Q:$Q)</f>
        <v>0</v>
      </c>
      <c r="AA19" s="107">
        <f ca="1">SUMIF('3_CC_SupplyEvaluation'!$D:$R,(Y$11&amp;$E19),'3_CC_SupplyEvaluation'!$R:$R)</f>
        <v>0</v>
      </c>
      <c r="AB19" s="105">
        <f ca="1">SUMIF('3_CC_SupplyEvaluation'!$C:$J,(AB$11&amp;$D19),'3_CC_SupplyEvaluation'!$I:$I)</f>
        <v>0</v>
      </c>
      <c r="AC19" s="106">
        <f ca="1">SUMIF('3_CC_SupplyEvaluation'!$D:$R,(AB$11&amp;$E19),'3_CC_SupplyEvaluation'!$Q:$Q)</f>
        <v>0</v>
      </c>
      <c r="AD19" s="107">
        <f ca="1">SUMIF('3_CC_SupplyEvaluation'!$D:$R,(AB$11&amp;$E19),'3_CC_SupplyEvaluation'!$R:$R)</f>
        <v>0</v>
      </c>
      <c r="AE19" s="105">
        <f ca="1">SUMIF('3_CC_SupplyEvaluation'!$C:$J,(AE$11&amp;$D19),'3_CC_SupplyEvaluation'!$I:$I)</f>
        <v>0</v>
      </c>
      <c r="AF19" s="106">
        <f ca="1">SUMIF('3_CC_SupplyEvaluation'!$D:$R,(AE$11&amp;$E19),'3_CC_SupplyEvaluation'!$Q:$Q)</f>
        <v>0</v>
      </c>
      <c r="AG19" s="107">
        <f ca="1">SUMIF('3_CC_SupplyEvaluation'!$D:$R,(AE$11&amp;$E19),'3_CC_SupplyEvaluation'!$R:$R)</f>
        <v>0</v>
      </c>
      <c r="AH19" s="105">
        <f ca="1">SUMIF('3_CC_SupplyEvaluation'!$C:$J,(AH$11&amp;$D19),'3_CC_SupplyEvaluation'!$I:$I)</f>
        <v>0</v>
      </c>
      <c r="AI19" s="106">
        <f ca="1">SUMIF('3_CC_SupplyEvaluation'!$D:$R,(AH$11&amp;$E19),'3_CC_SupplyEvaluation'!$Q:$Q)</f>
        <v>0</v>
      </c>
      <c r="AJ19" s="107">
        <f ca="1">SUMIF('3_CC_SupplyEvaluation'!$D:$R,(AH$11&amp;$E19),'3_CC_SupplyEvaluation'!$R:$R)</f>
        <v>0</v>
      </c>
      <c r="AK19" s="105">
        <f ca="1">SUMIF('3_CC_SupplyEvaluation'!$C:$J,(AK$11&amp;$D19),'3_CC_SupplyEvaluation'!$I:$I)</f>
        <v>0</v>
      </c>
      <c r="AL19" s="106">
        <f ca="1">SUMIF('3_CC_SupplyEvaluation'!$D:$R,(AK$11&amp;$E19),'3_CC_SupplyEvaluation'!$Q:$Q)</f>
        <v>0</v>
      </c>
      <c r="AM19" s="107">
        <f ca="1">SUMIF('3_CC_SupplyEvaluation'!$D:$R,(AK$11&amp;$E19),'3_CC_SupplyEvaluation'!$R:$R)</f>
        <v>0</v>
      </c>
      <c r="AN19" s="105">
        <f ca="1">SUMIF('3_CC_SupplyEvaluation'!$C:$J,(AN$11&amp;$D19),'3_CC_SupplyEvaluation'!$I:$I)</f>
        <v>0</v>
      </c>
      <c r="AO19" s="106">
        <f ca="1">SUMIF('3_CC_SupplyEvaluation'!$D:$R,(AN$11&amp;$E19),'3_CC_SupplyEvaluation'!$Q:$Q)</f>
        <v>0</v>
      </c>
      <c r="AP19" s="107">
        <f ca="1">SUMIF('3_CC_SupplyEvaluation'!$D:$R,(AN$11&amp;$E19),'3_CC_SupplyEvaluation'!$R:$R)</f>
        <v>0</v>
      </c>
    </row>
    <row r="20" spans="1:42">
      <c r="A20" s="159"/>
      <c r="B20" s="161"/>
      <c r="C20" s="58">
        <v>4</v>
      </c>
      <c r="D20" s="54" t="str">
        <f>F20</f>
        <v>Assembly - Complex</v>
      </c>
      <c r="E20" s="54" t="str">
        <f>F20&amp;H20&amp;J20</f>
        <v>Assembly - ComplexWorkplaceProcedure based</v>
      </c>
      <c r="F20" s="54" t="str">
        <f>'2_CC_DemandEvaluation'!C42</f>
        <v>Assembly - Complex</v>
      </c>
      <c r="G20" s="123">
        <f>'2_CC_DemandEvaluation'!G42</f>
        <v>75</v>
      </c>
      <c r="H20" s="54" t="str">
        <f>'2_CC_DemandEvaluation'!H42</f>
        <v>Workplace</v>
      </c>
      <c r="I20" s="54" t="str">
        <f>'2_CC_DemandEvaluation'!J42</f>
        <v>Specialist - High</v>
      </c>
      <c r="J20" s="54" t="str">
        <f>'2_CC_DemandEvaluation'!L42</f>
        <v>Procedure based</v>
      </c>
      <c r="K20" s="123">
        <f>'2_CC_DemandEvaluation'!O42</f>
        <v>150</v>
      </c>
      <c r="L20" s="104">
        <f>IFERROR(K20*G20,"")</f>
        <v>11250</v>
      </c>
      <c r="M20" s="105">
        <f ca="1">SUMIF('3_CC_SupplyEvaluation'!$C:$J,(M$11&amp;$D20),'3_CC_SupplyEvaluation'!$I:$I)</f>
        <v>100</v>
      </c>
      <c r="N20" s="106">
        <f ca="1">SUMIF('3_CC_SupplyEvaluation'!$D:$R,(M$11&amp;$E20),'3_CC_SupplyEvaluation'!$Q:$Q)</f>
        <v>300</v>
      </c>
      <c r="O20" s="107">
        <f ca="1">SUMIF('3_CC_SupplyEvaluation'!$D:$R,(M$11&amp;$E20),'3_CC_SupplyEvaluation'!$R:$R)</f>
        <v>30000</v>
      </c>
      <c r="P20" s="105">
        <f ca="1">SUMIF('3_CC_SupplyEvaluation'!$C:$J,(P$11&amp;$D20),'3_CC_SupplyEvaluation'!$I:$I)</f>
        <v>100</v>
      </c>
      <c r="Q20" s="106">
        <f ca="1">SUMIF('3_CC_SupplyEvaluation'!$D:$R,(P$11&amp;$E20),'3_CC_SupplyEvaluation'!$Q:$Q)</f>
        <v>0</v>
      </c>
      <c r="R20" s="107">
        <f ca="1">SUMIF('3_CC_SupplyEvaluation'!$D:$R,(P$11&amp;$E20),'3_CC_SupplyEvaluation'!$R:$R)</f>
        <v>0</v>
      </c>
      <c r="S20" s="105">
        <f ca="1">SUMIF('3_CC_SupplyEvaluation'!$C:$J,(S$11&amp;$D20),'3_CC_SupplyEvaluation'!$I:$I)</f>
        <v>0</v>
      </c>
      <c r="T20" s="106">
        <f ca="1">SUMIF('3_CC_SupplyEvaluation'!$D:$R,(S$11&amp;$E20),'3_CC_SupplyEvaluation'!$Q:$Q)</f>
        <v>0</v>
      </c>
      <c r="U20" s="107">
        <f ca="1">SUMIF('3_CC_SupplyEvaluation'!$D:$R,(S$11&amp;$E20),'3_CC_SupplyEvaluation'!$R:$R)</f>
        <v>0</v>
      </c>
      <c r="V20" s="105">
        <f ca="1">SUMIF('3_CC_SupplyEvaluation'!$C:$J,(V$11&amp;$D20),'3_CC_SupplyEvaluation'!$I:$I)</f>
        <v>0</v>
      </c>
      <c r="W20" s="106">
        <f ca="1">SUMIF('3_CC_SupplyEvaluation'!$D:$R,(V$11&amp;$E20),'3_CC_SupplyEvaluation'!$Q:$Q)</f>
        <v>0</v>
      </c>
      <c r="X20" s="107">
        <f ca="1">SUMIF('3_CC_SupplyEvaluation'!$D:$R,(V$11&amp;$E20),'3_CC_SupplyEvaluation'!$R:$R)</f>
        <v>0</v>
      </c>
      <c r="Y20" s="105">
        <f ca="1">SUMIF('3_CC_SupplyEvaluation'!$C:$J,(Y$11&amp;$D20),'3_CC_SupplyEvaluation'!$I:$I)</f>
        <v>0</v>
      </c>
      <c r="Z20" s="106">
        <f ca="1">SUMIF('3_CC_SupplyEvaluation'!$D:$R,(Y$11&amp;$E20),'3_CC_SupplyEvaluation'!$Q:$Q)</f>
        <v>0</v>
      </c>
      <c r="AA20" s="107">
        <f ca="1">SUMIF('3_CC_SupplyEvaluation'!$D:$R,(Y$11&amp;$E20),'3_CC_SupplyEvaluation'!$R:$R)</f>
        <v>0</v>
      </c>
      <c r="AB20" s="105">
        <f ca="1">SUMIF('3_CC_SupplyEvaluation'!$C:$J,(AB$11&amp;$D20),'3_CC_SupplyEvaluation'!$I:$I)</f>
        <v>0</v>
      </c>
      <c r="AC20" s="106">
        <f ca="1">SUMIF('3_CC_SupplyEvaluation'!$D:$R,(AB$11&amp;$E20),'3_CC_SupplyEvaluation'!$Q:$Q)</f>
        <v>0</v>
      </c>
      <c r="AD20" s="107">
        <f ca="1">SUMIF('3_CC_SupplyEvaluation'!$D:$R,(AB$11&amp;$E20),'3_CC_SupplyEvaluation'!$R:$R)</f>
        <v>0</v>
      </c>
      <c r="AE20" s="105">
        <f ca="1">SUMIF('3_CC_SupplyEvaluation'!$C:$J,(AE$11&amp;$D20),'3_CC_SupplyEvaluation'!$I:$I)</f>
        <v>0</v>
      </c>
      <c r="AF20" s="106">
        <f ca="1">SUMIF('3_CC_SupplyEvaluation'!$D:$R,(AE$11&amp;$E20),'3_CC_SupplyEvaluation'!$Q:$Q)</f>
        <v>0</v>
      </c>
      <c r="AG20" s="107">
        <f ca="1">SUMIF('3_CC_SupplyEvaluation'!$D:$R,(AE$11&amp;$E20),'3_CC_SupplyEvaluation'!$R:$R)</f>
        <v>0</v>
      </c>
      <c r="AH20" s="105">
        <f ca="1">SUMIF('3_CC_SupplyEvaluation'!$C:$J,(AH$11&amp;$D20),'3_CC_SupplyEvaluation'!$I:$I)</f>
        <v>0</v>
      </c>
      <c r="AI20" s="106">
        <f ca="1">SUMIF('3_CC_SupplyEvaluation'!$D:$R,(AH$11&amp;$E20),'3_CC_SupplyEvaluation'!$Q:$Q)</f>
        <v>0</v>
      </c>
      <c r="AJ20" s="107">
        <f ca="1">SUMIF('3_CC_SupplyEvaluation'!$D:$R,(AH$11&amp;$E20),'3_CC_SupplyEvaluation'!$R:$R)</f>
        <v>0</v>
      </c>
      <c r="AK20" s="105">
        <f ca="1">SUMIF('3_CC_SupplyEvaluation'!$C:$J,(AK$11&amp;$D20),'3_CC_SupplyEvaluation'!$I:$I)</f>
        <v>0</v>
      </c>
      <c r="AL20" s="106">
        <f ca="1">SUMIF('3_CC_SupplyEvaluation'!$D:$R,(AK$11&amp;$E20),'3_CC_SupplyEvaluation'!$Q:$Q)</f>
        <v>0</v>
      </c>
      <c r="AM20" s="107">
        <f ca="1">SUMIF('3_CC_SupplyEvaluation'!$D:$R,(AK$11&amp;$E20),'3_CC_SupplyEvaluation'!$R:$R)</f>
        <v>0</v>
      </c>
      <c r="AN20" s="105">
        <f ca="1">SUMIF('3_CC_SupplyEvaluation'!$C:$J,(AN$11&amp;$D20),'3_CC_SupplyEvaluation'!$I:$I)</f>
        <v>0</v>
      </c>
      <c r="AO20" s="106">
        <f ca="1">SUMIF('3_CC_SupplyEvaluation'!$D:$R,(AN$11&amp;$E20),'3_CC_SupplyEvaluation'!$Q:$Q)</f>
        <v>0</v>
      </c>
      <c r="AP20" s="107">
        <f ca="1">SUMIF('3_CC_SupplyEvaluation'!$D:$R,(AN$11&amp;$E20),'3_CC_SupplyEvaluation'!$R:$R)</f>
        <v>0</v>
      </c>
    </row>
    <row r="21" spans="1:42" ht="13.5" thickBot="1">
      <c r="A21" s="160"/>
      <c r="B21" s="162"/>
      <c r="C21" s="93">
        <v>5</v>
      </c>
      <c r="D21" s="95">
        <f>F21</f>
        <v>0</v>
      </c>
      <c r="E21" s="95" t="str">
        <f>F21&amp;H21&amp;J21</f>
        <v>000</v>
      </c>
      <c r="F21" s="95">
        <f>'2_CC_DemandEvaluation'!C43</f>
        <v>0</v>
      </c>
      <c r="G21" s="124" t="str">
        <f>'2_CC_DemandEvaluation'!G43</f>
        <v/>
      </c>
      <c r="H21" s="95">
        <f>'2_CC_DemandEvaluation'!H43</f>
        <v>0</v>
      </c>
      <c r="I21" s="95">
        <f>'2_CC_DemandEvaluation'!J43</f>
        <v>0</v>
      </c>
      <c r="J21" s="95">
        <f>'2_CC_DemandEvaluation'!L43</f>
        <v>0</v>
      </c>
      <c r="K21" s="124" t="str">
        <f>'2_CC_DemandEvaluation'!O43</f>
        <v/>
      </c>
      <c r="L21" s="108" t="str">
        <f>IFERROR(K21*G21,"")</f>
        <v/>
      </c>
      <c r="M21" s="109">
        <f ca="1">SUMIF('3_CC_SupplyEvaluation'!$C:$J,(M$11&amp;$D21),'3_CC_SupplyEvaluation'!$I:$I)</f>
        <v>0</v>
      </c>
      <c r="N21" s="110">
        <f ca="1">SUMIF('3_CC_SupplyEvaluation'!$D:$R,(M$11&amp;$E21),'3_CC_SupplyEvaluation'!$Q:$Q)</f>
        <v>0</v>
      </c>
      <c r="O21" s="111">
        <f ca="1">SUMIF('3_CC_SupplyEvaluation'!$D:$R,(M$11&amp;$E21),'3_CC_SupplyEvaluation'!$R:$R)</f>
        <v>0</v>
      </c>
      <c r="P21" s="109">
        <f ca="1">SUMIF('3_CC_SupplyEvaluation'!$C:$J,(P$11&amp;$D21),'3_CC_SupplyEvaluation'!$I:$I)</f>
        <v>0</v>
      </c>
      <c r="Q21" s="110">
        <f ca="1">SUMIF('3_CC_SupplyEvaluation'!$D:$R,(P$11&amp;$E21),'3_CC_SupplyEvaluation'!$Q:$Q)</f>
        <v>0</v>
      </c>
      <c r="R21" s="111">
        <f ca="1">SUMIF('3_CC_SupplyEvaluation'!$D:$R,(P$11&amp;$E21),'3_CC_SupplyEvaluation'!$R:$R)</f>
        <v>0</v>
      </c>
      <c r="S21" s="109">
        <f ca="1">SUMIF('3_CC_SupplyEvaluation'!$C:$J,(S$11&amp;$D21),'3_CC_SupplyEvaluation'!$I:$I)</f>
        <v>0</v>
      </c>
      <c r="T21" s="110">
        <f ca="1">SUMIF('3_CC_SupplyEvaluation'!$D:$R,(S$11&amp;$E21),'3_CC_SupplyEvaluation'!$Q:$Q)</f>
        <v>0</v>
      </c>
      <c r="U21" s="111">
        <f ca="1">SUMIF('3_CC_SupplyEvaluation'!$D:$R,(S$11&amp;$E21),'3_CC_SupplyEvaluation'!$R:$R)</f>
        <v>0</v>
      </c>
      <c r="V21" s="109">
        <f ca="1">SUMIF('3_CC_SupplyEvaluation'!$C:$J,(V$11&amp;$D21),'3_CC_SupplyEvaluation'!$I:$I)</f>
        <v>0</v>
      </c>
      <c r="W21" s="110">
        <f ca="1">SUMIF('3_CC_SupplyEvaluation'!$D:$R,(V$11&amp;$E21),'3_CC_SupplyEvaluation'!$Q:$Q)</f>
        <v>0</v>
      </c>
      <c r="X21" s="111">
        <f ca="1">SUMIF('3_CC_SupplyEvaluation'!$D:$R,(V$11&amp;$E21),'3_CC_SupplyEvaluation'!$R:$R)</f>
        <v>0</v>
      </c>
      <c r="Y21" s="109">
        <f ca="1">SUMIF('3_CC_SupplyEvaluation'!$C:$J,(Y$11&amp;$D21),'3_CC_SupplyEvaluation'!$I:$I)</f>
        <v>0</v>
      </c>
      <c r="Z21" s="110">
        <f ca="1">SUMIF('3_CC_SupplyEvaluation'!$D:$R,(Y$11&amp;$E21),'3_CC_SupplyEvaluation'!$Q:$Q)</f>
        <v>0</v>
      </c>
      <c r="AA21" s="111">
        <f ca="1">SUMIF('3_CC_SupplyEvaluation'!$D:$R,(Y$11&amp;$E21),'3_CC_SupplyEvaluation'!$R:$R)</f>
        <v>0</v>
      </c>
      <c r="AB21" s="109">
        <f ca="1">SUMIF('3_CC_SupplyEvaluation'!$C:$J,(AB$11&amp;$D21),'3_CC_SupplyEvaluation'!$I:$I)</f>
        <v>0</v>
      </c>
      <c r="AC21" s="110">
        <f ca="1">SUMIF('3_CC_SupplyEvaluation'!$D:$R,(AB$11&amp;$E21),'3_CC_SupplyEvaluation'!$Q:$Q)</f>
        <v>0</v>
      </c>
      <c r="AD21" s="111">
        <f ca="1">SUMIF('3_CC_SupplyEvaluation'!$D:$R,(AB$11&amp;$E21),'3_CC_SupplyEvaluation'!$R:$R)</f>
        <v>0</v>
      </c>
      <c r="AE21" s="109">
        <f ca="1">SUMIF('3_CC_SupplyEvaluation'!$C:$J,(AE$11&amp;$D21),'3_CC_SupplyEvaluation'!$I:$I)</f>
        <v>0</v>
      </c>
      <c r="AF21" s="110">
        <f ca="1">SUMIF('3_CC_SupplyEvaluation'!$D:$R,(AE$11&amp;$E21),'3_CC_SupplyEvaluation'!$Q:$Q)</f>
        <v>0</v>
      </c>
      <c r="AG21" s="111">
        <f ca="1">SUMIF('3_CC_SupplyEvaluation'!$D:$R,(AE$11&amp;$E21),'3_CC_SupplyEvaluation'!$R:$R)</f>
        <v>0</v>
      </c>
      <c r="AH21" s="109">
        <f ca="1">SUMIF('3_CC_SupplyEvaluation'!$C:$J,(AH$11&amp;$D21),'3_CC_SupplyEvaluation'!$I:$I)</f>
        <v>0</v>
      </c>
      <c r="AI21" s="110">
        <f ca="1">SUMIF('3_CC_SupplyEvaluation'!$D:$R,(AH$11&amp;$E21),'3_CC_SupplyEvaluation'!$Q:$Q)</f>
        <v>0</v>
      </c>
      <c r="AJ21" s="111">
        <f ca="1">SUMIF('3_CC_SupplyEvaluation'!$D:$R,(AH$11&amp;$E21),'3_CC_SupplyEvaluation'!$R:$R)</f>
        <v>0</v>
      </c>
      <c r="AK21" s="109">
        <f ca="1">SUMIF('3_CC_SupplyEvaluation'!$C:$J,(AK$11&amp;$D21),'3_CC_SupplyEvaluation'!$I:$I)</f>
        <v>0</v>
      </c>
      <c r="AL21" s="110">
        <f ca="1">SUMIF('3_CC_SupplyEvaluation'!$D:$R,(AK$11&amp;$E21),'3_CC_SupplyEvaluation'!$Q:$Q)</f>
        <v>0</v>
      </c>
      <c r="AM21" s="111">
        <f ca="1">SUMIF('3_CC_SupplyEvaluation'!$D:$R,(AK$11&amp;$E21),'3_CC_SupplyEvaluation'!$R:$R)</f>
        <v>0</v>
      </c>
      <c r="AN21" s="109">
        <f ca="1">SUMIF('3_CC_SupplyEvaluation'!$C:$J,(AN$11&amp;$D21),'3_CC_SupplyEvaluation'!$I:$I)</f>
        <v>0</v>
      </c>
      <c r="AO21" s="110">
        <f ca="1">SUMIF('3_CC_SupplyEvaluation'!$D:$R,(AN$11&amp;$E21),'3_CC_SupplyEvaluation'!$Q:$Q)</f>
        <v>0</v>
      </c>
      <c r="AP21" s="111">
        <f ca="1">SUMIF('3_CC_SupplyEvaluation'!$D:$R,(AN$11&amp;$E21),'3_CC_SupplyEvaluation'!$R:$R)</f>
        <v>0</v>
      </c>
    </row>
    <row r="22" spans="1:42" ht="13.5" thickBot="1">
      <c r="A22" s="51"/>
      <c r="B22" s="51"/>
      <c r="C22" s="30"/>
      <c r="D22" s="51"/>
      <c r="E22" s="51"/>
      <c r="F22" s="51"/>
      <c r="G22" s="30"/>
      <c r="H22" s="51"/>
      <c r="I22" s="51"/>
      <c r="J22" s="51"/>
      <c r="K22" s="51"/>
      <c r="L22" s="51"/>
      <c r="M22" s="30"/>
      <c r="N22" s="30"/>
      <c r="O22" s="30"/>
    </row>
    <row r="23" spans="1:42" ht="19.5" thickBot="1">
      <c r="M23" s="99" t="s">
        <v>158</v>
      </c>
      <c r="N23" s="100"/>
      <c r="O23" s="100"/>
      <c r="P23" s="101"/>
      <c r="Q23" s="101"/>
      <c r="R23" s="101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</row>
    <row r="24" spans="1:42" ht="15" customHeight="1">
      <c r="A24" s="39"/>
      <c r="B24" s="39"/>
      <c r="M24" s="163" t="str">
        <f>'3_CC_SupplyEvaluation'!A$16</f>
        <v>Source A (1)</v>
      </c>
      <c r="N24" s="164"/>
      <c r="O24" s="165"/>
      <c r="P24" s="163" t="str">
        <f>'3_CC_SupplyEvaluation'!A$39</f>
        <v>Source B (2)</v>
      </c>
      <c r="Q24" s="164"/>
      <c r="R24" s="165"/>
      <c r="S24" s="163" t="str">
        <f>'3_CC_SupplyEvaluation'!A$62</f>
        <v>Source C (3)</v>
      </c>
      <c r="T24" s="164"/>
      <c r="U24" s="165"/>
      <c r="V24" s="164" t="str">
        <f>'3_CC_SupplyEvaluation'!A$85</f>
        <v>Source C (4)</v>
      </c>
      <c r="W24" s="164"/>
      <c r="X24" s="164"/>
      <c r="Y24" s="163" t="str">
        <f>'3_CC_SupplyEvaluation'!A$108</f>
        <v>Plant / Supplier</v>
      </c>
      <c r="Z24" s="164"/>
      <c r="AA24" s="165"/>
      <c r="AB24" s="164" t="str">
        <f>'3_CC_SupplyEvaluation'!A$131</f>
        <v>Plant / Supplier</v>
      </c>
      <c r="AC24" s="164"/>
      <c r="AD24" s="164"/>
      <c r="AE24" s="163" t="str">
        <f>'3_CC_SupplyEvaluation'!A$154</f>
        <v>Plant / Supplier</v>
      </c>
      <c r="AF24" s="164"/>
      <c r="AG24" s="165"/>
      <c r="AH24" s="164" t="str">
        <f>'3_CC_SupplyEvaluation'!A$177</f>
        <v>Plant / Supplier</v>
      </c>
      <c r="AI24" s="164"/>
      <c r="AJ24" s="164"/>
      <c r="AK24" s="163" t="str">
        <f>'3_CC_SupplyEvaluation'!A$200</f>
        <v>Plant / Supplier</v>
      </c>
      <c r="AL24" s="164"/>
      <c r="AM24" s="165"/>
      <c r="AN24" s="164" t="str">
        <f>'3_CC_SupplyEvaluation'!A$223</f>
        <v>Plant / Supplier</v>
      </c>
      <c r="AO24" s="164"/>
      <c r="AP24" s="165"/>
    </row>
    <row r="25" spans="1:42">
      <c r="M25" s="166"/>
      <c r="N25" s="167"/>
      <c r="O25" s="168"/>
      <c r="P25" s="166"/>
      <c r="Q25" s="167"/>
      <c r="R25" s="168"/>
      <c r="S25" s="166"/>
      <c r="T25" s="167"/>
      <c r="U25" s="168"/>
      <c r="V25" s="167"/>
      <c r="W25" s="167"/>
      <c r="X25" s="167"/>
      <c r="Y25" s="166"/>
      <c r="Z25" s="167"/>
      <c r="AA25" s="168"/>
      <c r="AB25" s="167"/>
      <c r="AC25" s="167"/>
      <c r="AD25" s="167"/>
      <c r="AE25" s="166"/>
      <c r="AF25" s="167"/>
      <c r="AG25" s="168"/>
      <c r="AH25" s="167"/>
      <c r="AI25" s="167"/>
      <c r="AJ25" s="167"/>
      <c r="AK25" s="166"/>
      <c r="AL25" s="167"/>
      <c r="AM25" s="168"/>
      <c r="AN25" s="167"/>
      <c r="AO25" s="167"/>
      <c r="AP25" s="168"/>
    </row>
    <row r="26" spans="1:42">
      <c r="I26" s="29"/>
      <c r="M26" s="166"/>
      <c r="N26" s="167"/>
      <c r="O26" s="168"/>
      <c r="P26" s="166"/>
      <c r="Q26" s="167"/>
      <c r="R26" s="168"/>
      <c r="S26" s="166"/>
      <c r="T26" s="167"/>
      <c r="U26" s="168"/>
      <c r="V26" s="167"/>
      <c r="W26" s="167"/>
      <c r="X26" s="167"/>
      <c r="Y26" s="166"/>
      <c r="Z26" s="167"/>
      <c r="AA26" s="168"/>
      <c r="AB26" s="167"/>
      <c r="AC26" s="167"/>
      <c r="AD26" s="167"/>
      <c r="AE26" s="166"/>
      <c r="AF26" s="167"/>
      <c r="AG26" s="168"/>
      <c r="AH26" s="167"/>
      <c r="AI26" s="167"/>
      <c r="AJ26" s="167"/>
      <c r="AK26" s="166"/>
      <c r="AL26" s="167"/>
      <c r="AM26" s="168"/>
      <c r="AN26" s="167"/>
      <c r="AO26" s="167"/>
      <c r="AP26" s="168"/>
    </row>
    <row r="27" spans="1:42" ht="19.5" thickBot="1">
      <c r="A27" s="116" t="s">
        <v>159</v>
      </c>
      <c r="B27" s="117"/>
      <c r="C27" s="118"/>
      <c r="D27" s="119"/>
      <c r="E27" s="119"/>
      <c r="F27" s="119"/>
      <c r="G27" s="120"/>
      <c r="H27" s="119"/>
      <c r="I27" s="118"/>
      <c r="J27" s="119"/>
      <c r="K27" s="121"/>
      <c r="L27" s="119"/>
      <c r="M27" s="166"/>
      <c r="N27" s="167"/>
      <c r="O27" s="168"/>
      <c r="P27" s="166"/>
      <c r="Q27" s="167"/>
      <c r="R27" s="168"/>
      <c r="S27" s="166"/>
      <c r="T27" s="167"/>
      <c r="U27" s="168"/>
      <c r="V27" s="167"/>
      <c r="W27" s="167"/>
      <c r="X27" s="167"/>
      <c r="Y27" s="166"/>
      <c r="Z27" s="167"/>
      <c r="AA27" s="168"/>
      <c r="AB27" s="167"/>
      <c r="AC27" s="167"/>
      <c r="AD27" s="167"/>
      <c r="AE27" s="166"/>
      <c r="AF27" s="167"/>
      <c r="AG27" s="168"/>
      <c r="AH27" s="167"/>
      <c r="AI27" s="167"/>
      <c r="AJ27" s="167"/>
      <c r="AK27" s="166"/>
      <c r="AL27" s="167"/>
      <c r="AM27" s="168"/>
      <c r="AN27" s="167"/>
      <c r="AO27" s="167"/>
      <c r="AP27" s="168"/>
    </row>
    <row r="28" spans="1:42" ht="13.5" thickBot="1">
      <c r="A28" s="45"/>
      <c r="B28" s="47"/>
      <c r="C28" s="46"/>
      <c r="D28" s="47"/>
      <c r="E28" s="47"/>
      <c r="F28" s="47"/>
      <c r="G28" s="46"/>
      <c r="H28" s="47"/>
      <c r="I28" s="47"/>
      <c r="J28" s="47"/>
      <c r="K28" s="47"/>
      <c r="L28" s="49"/>
      <c r="M28" s="169"/>
      <c r="N28" s="170"/>
      <c r="O28" s="171"/>
      <c r="P28" s="166"/>
      <c r="Q28" s="167"/>
      <c r="R28" s="168"/>
      <c r="S28" s="166"/>
      <c r="T28" s="167"/>
      <c r="U28" s="168"/>
      <c r="V28" s="167"/>
      <c r="W28" s="167"/>
      <c r="X28" s="167"/>
      <c r="Y28" s="166"/>
      <c r="Z28" s="167"/>
      <c r="AA28" s="168"/>
      <c r="AB28" s="167"/>
      <c r="AC28" s="167"/>
      <c r="AD28" s="167"/>
      <c r="AE28" s="166"/>
      <c r="AF28" s="167"/>
      <c r="AG28" s="168"/>
      <c r="AH28" s="167"/>
      <c r="AI28" s="167"/>
      <c r="AJ28" s="167"/>
      <c r="AK28" s="166"/>
      <c r="AL28" s="167"/>
      <c r="AM28" s="168"/>
      <c r="AN28" s="167"/>
      <c r="AO28" s="167"/>
      <c r="AP28" s="168"/>
    </row>
    <row r="29" spans="1:42" ht="25.5" customHeight="1">
      <c r="A29" s="103" t="s">
        <v>107</v>
      </c>
      <c r="B29" s="55" t="s">
        <v>94</v>
      </c>
      <c r="C29" s="53" t="s">
        <v>103</v>
      </c>
      <c r="D29" s="55" t="s">
        <v>114</v>
      </c>
      <c r="E29" s="55" t="s">
        <v>115</v>
      </c>
      <c r="F29" s="54" t="s">
        <v>122</v>
      </c>
      <c r="G29" s="122" t="s">
        <v>104</v>
      </c>
      <c r="H29" s="55" t="s">
        <v>152</v>
      </c>
      <c r="I29" s="55" t="s">
        <v>108</v>
      </c>
      <c r="J29" s="55" t="s">
        <v>124</v>
      </c>
      <c r="K29" s="122" t="s">
        <v>92</v>
      </c>
      <c r="L29" s="125" t="s">
        <v>105</v>
      </c>
      <c r="M29" s="129" t="s">
        <v>118</v>
      </c>
      <c r="N29" s="130" t="s">
        <v>119</v>
      </c>
      <c r="O29" s="130" t="s">
        <v>120</v>
      </c>
      <c r="P29" s="129" t="s">
        <v>118</v>
      </c>
      <c r="Q29" s="130" t="s">
        <v>119</v>
      </c>
      <c r="R29" s="131" t="s">
        <v>120</v>
      </c>
      <c r="S29" s="129" t="s">
        <v>118</v>
      </c>
      <c r="T29" s="130" t="s">
        <v>119</v>
      </c>
      <c r="U29" s="131" t="s">
        <v>120</v>
      </c>
      <c r="V29" s="132" t="s">
        <v>118</v>
      </c>
      <c r="W29" s="130" t="s">
        <v>119</v>
      </c>
      <c r="X29" s="133" t="s">
        <v>120</v>
      </c>
      <c r="Y29" s="129" t="s">
        <v>118</v>
      </c>
      <c r="Z29" s="130" t="s">
        <v>119</v>
      </c>
      <c r="AA29" s="131" t="s">
        <v>120</v>
      </c>
      <c r="AB29" s="132" t="s">
        <v>118</v>
      </c>
      <c r="AC29" s="130" t="s">
        <v>119</v>
      </c>
      <c r="AD29" s="133" t="s">
        <v>120</v>
      </c>
      <c r="AE29" s="129" t="s">
        <v>118</v>
      </c>
      <c r="AF29" s="130" t="s">
        <v>119</v>
      </c>
      <c r="AG29" s="131" t="s">
        <v>120</v>
      </c>
      <c r="AH29" s="132" t="s">
        <v>118</v>
      </c>
      <c r="AI29" s="130" t="s">
        <v>119</v>
      </c>
      <c r="AJ29" s="133" t="s">
        <v>120</v>
      </c>
      <c r="AK29" s="129" t="s">
        <v>118</v>
      </c>
      <c r="AL29" s="130" t="s">
        <v>119</v>
      </c>
      <c r="AM29" s="131" t="s">
        <v>120</v>
      </c>
      <c r="AN29" s="132" t="s">
        <v>118</v>
      </c>
      <c r="AO29" s="130" t="s">
        <v>119</v>
      </c>
      <c r="AP29" s="131" t="s">
        <v>120</v>
      </c>
    </row>
    <row r="30" spans="1:42" ht="13.9" customHeight="1">
      <c r="A30" s="159" t="str">
        <f>'2_CC_DemandEvaluation'!A19</f>
        <v>Area 2</v>
      </c>
      <c r="B30" s="161" t="str">
        <f>'2_CC_DemandEvaluation'!F19</f>
        <v>(3) Strategic Partner</v>
      </c>
      <c r="C30" s="58">
        <v>1</v>
      </c>
      <c r="D30" s="54" t="str">
        <f>F30</f>
        <v>Milling - Mid Dimensions</v>
      </c>
      <c r="E30" s="54" t="str">
        <f>F30&amp;H30&amp;J30</f>
        <v>Milling - Mid Dimensions5+X - CNC - Milling - HighCAD / CAM</v>
      </c>
      <c r="F30" s="54" t="str">
        <f>'2_CC_DemandEvaluation'!C48</f>
        <v>Milling - Mid Dimensions</v>
      </c>
      <c r="G30" s="123">
        <f>'2_CC_DemandEvaluation'!G48</f>
        <v>36</v>
      </c>
      <c r="H30" s="54" t="str">
        <f>'2_CC_DemandEvaluation'!H48</f>
        <v>5+X - CNC - Milling - High</v>
      </c>
      <c r="I30" s="54" t="str">
        <f>'2_CC_DemandEvaluation'!J48</f>
        <v>Technician - Mid</v>
      </c>
      <c r="J30" s="54" t="str">
        <f>'2_CC_DemandEvaluation'!L48</f>
        <v>CAD / CAM</v>
      </c>
      <c r="K30" s="123">
        <f>'2_CC_DemandEvaluation'!O48</f>
        <v>400</v>
      </c>
      <c r="L30" s="104">
        <f t="shared" ref="L30:L32" si="1">IFERROR(K30*G30,"")</f>
        <v>14400</v>
      </c>
      <c r="M30" s="105">
        <f ca="1">SUMIF('3_CC_SupplyEvaluation'!$C:$J,(M$11&amp;$D30),'3_CC_SupplyEvaluation'!$I:$I)</f>
        <v>36</v>
      </c>
      <c r="N30" s="106">
        <f ca="1">SUMIF('3_CC_SupplyEvaluation'!$D:$R,(M$11&amp;$E30),'3_CC_SupplyEvaluation'!$Q:$Q)</f>
        <v>0</v>
      </c>
      <c r="O30" s="107">
        <f ca="1">SUMIF('3_CC_SupplyEvaluation'!$D:$R,(M$11&amp;$E30),'3_CC_SupplyEvaluation'!$R:$R)</f>
        <v>0</v>
      </c>
      <c r="P30" s="105">
        <f ca="1">SUMIF('3_CC_SupplyEvaluation'!$C:$J,(P$11&amp;$D30),'3_CC_SupplyEvaluation'!$I:$I)</f>
        <v>36</v>
      </c>
      <c r="Q30" s="106">
        <f ca="1">SUMIF('3_CC_SupplyEvaluation'!$D:$R,(P$11&amp;$E30),'3_CC_SupplyEvaluation'!$Q:$Q)</f>
        <v>400</v>
      </c>
      <c r="R30" s="107">
        <f ca="1">SUMIF('3_CC_SupplyEvaluation'!$D:$R,(P$11&amp;$E30),'3_CC_SupplyEvaluation'!$R:$R)</f>
        <v>14400</v>
      </c>
      <c r="S30" s="105">
        <f ca="1">SUMIF('3_CC_SupplyEvaluation'!$C:$J,(S$11&amp;$D30),'3_CC_SupplyEvaluation'!$I:$I)</f>
        <v>36</v>
      </c>
      <c r="T30" s="106">
        <f ca="1">SUMIF('3_CC_SupplyEvaluation'!$D:$R,(S$11&amp;$E30),'3_CC_SupplyEvaluation'!$Q:$Q)</f>
        <v>256</v>
      </c>
      <c r="U30" s="107">
        <f ca="1">SUMIF('3_CC_SupplyEvaluation'!$D:$R,(S$11&amp;$E30),'3_CC_SupplyEvaluation'!$R:$R)</f>
        <v>9216</v>
      </c>
      <c r="V30" s="105">
        <f ca="1">SUMIF('3_CC_SupplyEvaluation'!$C:$J,(V$11&amp;$D30),'3_CC_SupplyEvaluation'!$I:$I)</f>
        <v>27</v>
      </c>
      <c r="W30" s="106">
        <f ca="1">SUMIF('3_CC_SupplyEvaluation'!$D:$R,(V$11&amp;$E30),'3_CC_SupplyEvaluation'!$Q:$Q)</f>
        <v>0</v>
      </c>
      <c r="X30" s="107">
        <f ca="1">SUMIF('3_CC_SupplyEvaluation'!$D:$R,(V$11&amp;$E30),'3_CC_SupplyEvaluation'!$R:$R)</f>
        <v>0</v>
      </c>
      <c r="Y30" s="105">
        <f ca="1">SUMIF('3_CC_SupplyEvaluation'!$C:$J,(Y$11&amp;$D30),'3_CC_SupplyEvaluation'!$I:$I)</f>
        <v>0</v>
      </c>
      <c r="Z30" s="106">
        <f ca="1">SUMIF('3_CC_SupplyEvaluation'!$D:$R,(Y$11&amp;$E30),'3_CC_SupplyEvaluation'!$Q:$Q)</f>
        <v>0</v>
      </c>
      <c r="AA30" s="107">
        <f ca="1">SUMIF('3_CC_SupplyEvaluation'!$D:$R,(Y$11&amp;$E30),'3_CC_SupplyEvaluation'!$R:$R)</f>
        <v>0</v>
      </c>
      <c r="AB30" s="105">
        <f ca="1">SUMIF('3_CC_SupplyEvaluation'!$C:$J,(AB$11&amp;$D30),'3_CC_SupplyEvaluation'!$I:$I)</f>
        <v>0</v>
      </c>
      <c r="AC30" s="106">
        <f ca="1">SUMIF('3_CC_SupplyEvaluation'!$D:$R,(AB$11&amp;$E30),'3_CC_SupplyEvaluation'!$Q:$Q)</f>
        <v>0</v>
      </c>
      <c r="AD30" s="107">
        <f ca="1">SUMIF('3_CC_SupplyEvaluation'!$D:$R,(AB$11&amp;$E30),'3_CC_SupplyEvaluation'!$R:$R)</f>
        <v>0</v>
      </c>
      <c r="AE30" s="105">
        <f ca="1">SUMIF('3_CC_SupplyEvaluation'!$C:$J,(AE$11&amp;$D30),'3_CC_SupplyEvaluation'!$I:$I)</f>
        <v>0</v>
      </c>
      <c r="AF30" s="106">
        <f ca="1">SUMIF('3_CC_SupplyEvaluation'!$D:$R,(AE$11&amp;$E30),'3_CC_SupplyEvaluation'!$Q:$Q)</f>
        <v>0</v>
      </c>
      <c r="AG30" s="107">
        <f ca="1">SUMIF('3_CC_SupplyEvaluation'!$D:$R,(AE$11&amp;$E30),'3_CC_SupplyEvaluation'!$R:$R)</f>
        <v>0</v>
      </c>
      <c r="AH30" s="105">
        <f ca="1">SUMIF('3_CC_SupplyEvaluation'!$C:$J,(AH$11&amp;$D30),'3_CC_SupplyEvaluation'!$I:$I)</f>
        <v>0</v>
      </c>
      <c r="AI30" s="106">
        <f ca="1">SUMIF('3_CC_SupplyEvaluation'!$D:$R,(AH$11&amp;$E30),'3_CC_SupplyEvaluation'!$Q:$Q)</f>
        <v>0</v>
      </c>
      <c r="AJ30" s="107">
        <f ca="1">SUMIF('3_CC_SupplyEvaluation'!$D:$R,(AH$11&amp;$E30),'3_CC_SupplyEvaluation'!$R:$R)</f>
        <v>0</v>
      </c>
      <c r="AK30" s="105">
        <f ca="1">SUMIF('3_CC_SupplyEvaluation'!$C:$J,(AK$11&amp;$D30),'3_CC_SupplyEvaluation'!$I:$I)</f>
        <v>0</v>
      </c>
      <c r="AL30" s="106">
        <f ca="1">SUMIF('3_CC_SupplyEvaluation'!$D:$R,(AK$11&amp;$E30),'3_CC_SupplyEvaluation'!$Q:$Q)</f>
        <v>0</v>
      </c>
      <c r="AM30" s="107">
        <f ca="1">SUMIF('3_CC_SupplyEvaluation'!$D:$R,(AK$11&amp;$E30),'3_CC_SupplyEvaluation'!$R:$R)</f>
        <v>0</v>
      </c>
      <c r="AN30" s="105">
        <f ca="1">SUMIF('3_CC_SupplyEvaluation'!$C:$J,(AN$11&amp;$D30),'3_CC_SupplyEvaluation'!$I:$I)</f>
        <v>0</v>
      </c>
      <c r="AO30" s="106">
        <f ca="1">SUMIF('3_CC_SupplyEvaluation'!$D:$R,(AN$11&amp;$E30),'3_CC_SupplyEvaluation'!$Q:$Q)</f>
        <v>0</v>
      </c>
      <c r="AP30" s="107">
        <f ca="1">SUMIF('3_CC_SupplyEvaluation'!$D:$R,(AN$11&amp;$E30),'3_CC_SupplyEvaluation'!$R:$R)</f>
        <v>0</v>
      </c>
    </row>
    <row r="31" spans="1:42" ht="13.9" customHeight="1">
      <c r="A31" s="159"/>
      <c r="B31" s="161"/>
      <c r="C31" s="58">
        <v>2</v>
      </c>
      <c r="D31" s="54" t="str">
        <f>F31</f>
        <v>Turning - Mid Dimensions</v>
      </c>
      <c r="E31" s="54" t="str">
        <f>F31&amp;H31&amp;J31</f>
        <v>Turning - Mid DimensionsCNC - Turning - MidCAD / CAM</v>
      </c>
      <c r="F31" s="54" t="str">
        <f>'2_CC_DemandEvaluation'!C49</f>
        <v>Turning - Mid Dimensions</v>
      </c>
      <c r="G31" s="123">
        <f>'2_CC_DemandEvaluation'!G49</f>
        <v>36</v>
      </c>
      <c r="H31" s="54" t="str">
        <f>'2_CC_DemandEvaluation'!H49</f>
        <v>CNC - Turning - Mid</v>
      </c>
      <c r="I31" s="54" t="str">
        <f>'2_CC_DemandEvaluation'!J49</f>
        <v>Technician - Mid</v>
      </c>
      <c r="J31" s="54" t="str">
        <f>'2_CC_DemandEvaluation'!L49</f>
        <v>CAD / CAM</v>
      </c>
      <c r="K31" s="123">
        <f>'2_CC_DemandEvaluation'!O49</f>
        <v>320</v>
      </c>
      <c r="L31" s="104">
        <f t="shared" si="1"/>
        <v>11520</v>
      </c>
      <c r="M31" s="105">
        <f ca="1">SUMIF('3_CC_SupplyEvaluation'!$C:$J,(M$11&amp;$D31),'3_CC_SupplyEvaluation'!$I:$I)</f>
        <v>36</v>
      </c>
      <c r="N31" s="106">
        <f ca="1">SUMIF('3_CC_SupplyEvaluation'!$D:$R,(M$11&amp;$E31),'3_CC_SupplyEvaluation'!$Q:$Q)</f>
        <v>0</v>
      </c>
      <c r="O31" s="107">
        <f ca="1">SUMIF('3_CC_SupplyEvaluation'!$D:$R,(M$11&amp;$E31),'3_CC_SupplyEvaluation'!$R:$R)</f>
        <v>0</v>
      </c>
      <c r="P31" s="105">
        <f ca="1">SUMIF('3_CC_SupplyEvaluation'!$C:$J,(P$11&amp;$D31),'3_CC_SupplyEvaluation'!$I:$I)</f>
        <v>36</v>
      </c>
      <c r="Q31" s="106">
        <f ca="1">SUMIF('3_CC_SupplyEvaluation'!$D:$R,(P$11&amp;$E31),'3_CC_SupplyEvaluation'!$Q:$Q)</f>
        <v>0</v>
      </c>
      <c r="R31" s="107">
        <f ca="1">SUMIF('3_CC_SupplyEvaluation'!$D:$R,(P$11&amp;$E31),'3_CC_SupplyEvaluation'!$R:$R)</f>
        <v>0</v>
      </c>
      <c r="S31" s="105">
        <f ca="1">SUMIF('3_CC_SupplyEvaluation'!$C:$J,(S$11&amp;$D31),'3_CC_SupplyEvaluation'!$I:$I)</f>
        <v>36</v>
      </c>
      <c r="T31" s="106">
        <f ca="1">SUMIF('3_CC_SupplyEvaluation'!$D:$R,(S$11&amp;$E31),'3_CC_SupplyEvaluation'!$Q:$Q)</f>
        <v>320</v>
      </c>
      <c r="U31" s="107">
        <f ca="1">SUMIF('3_CC_SupplyEvaluation'!$D:$R,(S$11&amp;$E31),'3_CC_SupplyEvaluation'!$R:$R)</f>
        <v>11520</v>
      </c>
      <c r="V31" s="105">
        <f ca="1">SUMIF('3_CC_SupplyEvaluation'!$C:$J,(V$11&amp;$D31),'3_CC_SupplyEvaluation'!$I:$I)</f>
        <v>18</v>
      </c>
      <c r="W31" s="106">
        <f ca="1">SUMIF('3_CC_SupplyEvaluation'!$D:$R,(V$11&amp;$E31),'3_CC_SupplyEvaluation'!$Q:$Q)</f>
        <v>0</v>
      </c>
      <c r="X31" s="107">
        <f ca="1">SUMIF('3_CC_SupplyEvaluation'!$D:$R,(V$11&amp;$E31),'3_CC_SupplyEvaluation'!$R:$R)</f>
        <v>0</v>
      </c>
      <c r="Y31" s="105">
        <f ca="1">SUMIF('3_CC_SupplyEvaluation'!$C:$J,(Y$11&amp;$D31),'3_CC_SupplyEvaluation'!$I:$I)</f>
        <v>0</v>
      </c>
      <c r="Z31" s="106">
        <f ca="1">SUMIF('3_CC_SupplyEvaluation'!$D:$R,(Y$11&amp;$E31),'3_CC_SupplyEvaluation'!$Q:$Q)</f>
        <v>0</v>
      </c>
      <c r="AA31" s="107">
        <f ca="1">SUMIF('3_CC_SupplyEvaluation'!$D:$R,(Y$11&amp;$E31),'3_CC_SupplyEvaluation'!$R:$R)</f>
        <v>0</v>
      </c>
      <c r="AB31" s="105">
        <f ca="1">SUMIF('3_CC_SupplyEvaluation'!$C:$J,(AB$11&amp;$D31),'3_CC_SupplyEvaluation'!$I:$I)</f>
        <v>0</v>
      </c>
      <c r="AC31" s="106">
        <f ca="1">SUMIF('3_CC_SupplyEvaluation'!$D:$R,(AB$11&amp;$E31),'3_CC_SupplyEvaluation'!$Q:$Q)</f>
        <v>0</v>
      </c>
      <c r="AD31" s="107">
        <f ca="1">SUMIF('3_CC_SupplyEvaluation'!$D:$R,(AB$11&amp;$E31),'3_CC_SupplyEvaluation'!$R:$R)</f>
        <v>0</v>
      </c>
      <c r="AE31" s="105">
        <f ca="1">SUMIF('3_CC_SupplyEvaluation'!$C:$J,(AE$11&amp;$D31),'3_CC_SupplyEvaluation'!$I:$I)</f>
        <v>0</v>
      </c>
      <c r="AF31" s="106">
        <f ca="1">SUMIF('3_CC_SupplyEvaluation'!$D:$R,(AE$11&amp;$E31),'3_CC_SupplyEvaluation'!$Q:$Q)</f>
        <v>0</v>
      </c>
      <c r="AG31" s="107">
        <f ca="1">SUMIF('3_CC_SupplyEvaluation'!$D:$R,(AE$11&amp;$E31),'3_CC_SupplyEvaluation'!$R:$R)</f>
        <v>0</v>
      </c>
      <c r="AH31" s="105">
        <f ca="1">SUMIF('3_CC_SupplyEvaluation'!$C:$J,(AH$11&amp;$D31),'3_CC_SupplyEvaluation'!$I:$I)</f>
        <v>0</v>
      </c>
      <c r="AI31" s="106">
        <f ca="1">SUMIF('3_CC_SupplyEvaluation'!$D:$R,(AH$11&amp;$E31),'3_CC_SupplyEvaluation'!$Q:$Q)</f>
        <v>0</v>
      </c>
      <c r="AJ31" s="107">
        <f ca="1">SUMIF('3_CC_SupplyEvaluation'!$D:$R,(AH$11&amp;$E31),'3_CC_SupplyEvaluation'!$R:$R)</f>
        <v>0</v>
      </c>
      <c r="AK31" s="105">
        <f ca="1">SUMIF('3_CC_SupplyEvaluation'!$C:$J,(AK$11&amp;$D31),'3_CC_SupplyEvaluation'!$I:$I)</f>
        <v>0</v>
      </c>
      <c r="AL31" s="106">
        <f ca="1">SUMIF('3_CC_SupplyEvaluation'!$D:$R,(AK$11&amp;$E31),'3_CC_SupplyEvaluation'!$Q:$Q)</f>
        <v>0</v>
      </c>
      <c r="AM31" s="107">
        <f ca="1">SUMIF('3_CC_SupplyEvaluation'!$D:$R,(AK$11&amp;$E31),'3_CC_SupplyEvaluation'!$R:$R)</f>
        <v>0</v>
      </c>
      <c r="AN31" s="105">
        <f ca="1">SUMIF('3_CC_SupplyEvaluation'!$C:$J,(AN$11&amp;$D31),'3_CC_SupplyEvaluation'!$I:$I)</f>
        <v>0</v>
      </c>
      <c r="AO31" s="106">
        <f ca="1">SUMIF('3_CC_SupplyEvaluation'!$D:$R,(AN$11&amp;$E31),'3_CC_SupplyEvaluation'!$Q:$Q)</f>
        <v>0</v>
      </c>
      <c r="AP31" s="107">
        <f ca="1">SUMIF('3_CC_SupplyEvaluation'!$D:$R,(AN$11&amp;$E31),'3_CC_SupplyEvaluation'!$R:$R)</f>
        <v>0</v>
      </c>
    </row>
    <row r="32" spans="1:42" ht="13.9" customHeight="1">
      <c r="A32" s="159"/>
      <c r="B32" s="161"/>
      <c r="C32" s="58">
        <v>3</v>
      </c>
      <c r="D32" s="54" t="str">
        <f>F32</f>
        <v>Polishing - Fine</v>
      </c>
      <c r="E32" s="54" t="str">
        <f>F32&amp;H32&amp;J32</f>
        <v>Polishing - FineOtherProcedure based</v>
      </c>
      <c r="F32" s="54" t="str">
        <f>'2_CC_DemandEvaluation'!C50</f>
        <v>Polishing - Fine</v>
      </c>
      <c r="G32" s="123">
        <f>'2_CC_DemandEvaluation'!G50</f>
        <v>12</v>
      </c>
      <c r="H32" s="54" t="str">
        <f>'2_CC_DemandEvaluation'!H50</f>
        <v>Other</v>
      </c>
      <c r="I32" s="54" t="str">
        <f>'2_CC_DemandEvaluation'!J50</f>
        <v>Worker - High</v>
      </c>
      <c r="J32" s="54" t="str">
        <f>'2_CC_DemandEvaluation'!L50</f>
        <v>Procedure based</v>
      </c>
      <c r="K32" s="123">
        <f>'2_CC_DemandEvaluation'!O50</f>
        <v>81</v>
      </c>
      <c r="L32" s="104">
        <f t="shared" si="1"/>
        <v>972</v>
      </c>
      <c r="M32" s="105">
        <f ca="1">SUMIF('3_CC_SupplyEvaluation'!$C:$J,(M$11&amp;$D32),'3_CC_SupplyEvaluation'!$I:$I)</f>
        <v>64</v>
      </c>
      <c r="N32" s="106">
        <f ca="1">SUMIF('3_CC_SupplyEvaluation'!$D:$R,(M$11&amp;$E32),'3_CC_SupplyEvaluation'!$Q:$Q)</f>
        <v>0</v>
      </c>
      <c r="O32" s="107">
        <f ca="1">SUMIF('3_CC_SupplyEvaluation'!$D:$R,(M$11&amp;$E32),'3_CC_SupplyEvaluation'!$R:$R)</f>
        <v>0</v>
      </c>
      <c r="P32" s="105">
        <f ca="1">SUMIF('3_CC_SupplyEvaluation'!$C:$J,(P$11&amp;$D32),'3_CC_SupplyEvaluation'!$I:$I)</f>
        <v>0</v>
      </c>
      <c r="Q32" s="106">
        <f ca="1">SUMIF('3_CC_SupplyEvaluation'!$D:$R,(P$11&amp;$E32),'3_CC_SupplyEvaluation'!$Q:$Q)</f>
        <v>0</v>
      </c>
      <c r="R32" s="107">
        <f ca="1">SUMIF('3_CC_SupplyEvaluation'!$D:$R,(P$11&amp;$E32),'3_CC_SupplyEvaluation'!$R:$R)</f>
        <v>0</v>
      </c>
      <c r="S32" s="105">
        <f ca="1">SUMIF('3_CC_SupplyEvaluation'!$C:$J,(S$11&amp;$D32),'3_CC_SupplyEvaluation'!$I:$I)</f>
        <v>12</v>
      </c>
      <c r="T32" s="106">
        <f ca="1">SUMIF('3_CC_SupplyEvaluation'!$D:$R,(S$11&amp;$E32),'3_CC_SupplyEvaluation'!$Q:$Q)</f>
        <v>60</v>
      </c>
      <c r="U32" s="107">
        <f ca="1">SUMIF('3_CC_SupplyEvaluation'!$D:$R,(S$11&amp;$E32),'3_CC_SupplyEvaluation'!$R:$R)</f>
        <v>720</v>
      </c>
      <c r="V32" s="105">
        <f ca="1">SUMIF('3_CC_SupplyEvaluation'!$C:$J,(V$11&amp;$D32),'3_CC_SupplyEvaluation'!$I:$I)</f>
        <v>27</v>
      </c>
      <c r="W32" s="106">
        <f ca="1">SUMIF('3_CC_SupplyEvaluation'!$D:$R,(V$11&amp;$E32),'3_CC_SupplyEvaluation'!$Q:$Q)</f>
        <v>300</v>
      </c>
      <c r="X32" s="107">
        <f ca="1">SUMIF('3_CC_SupplyEvaluation'!$D:$R,(V$11&amp;$E32),'3_CC_SupplyEvaluation'!$R:$R)</f>
        <v>8100</v>
      </c>
      <c r="Y32" s="105">
        <f ca="1">SUMIF('3_CC_SupplyEvaluation'!$C:$J,(Y$11&amp;$D32),'3_CC_SupplyEvaluation'!$I:$I)</f>
        <v>0</v>
      </c>
      <c r="Z32" s="106">
        <f ca="1">SUMIF('3_CC_SupplyEvaluation'!$D:$R,(Y$11&amp;$E32),'3_CC_SupplyEvaluation'!$Q:$Q)</f>
        <v>0</v>
      </c>
      <c r="AA32" s="107">
        <f ca="1">SUMIF('3_CC_SupplyEvaluation'!$D:$R,(Y$11&amp;$E32),'3_CC_SupplyEvaluation'!$R:$R)</f>
        <v>0</v>
      </c>
      <c r="AB32" s="105">
        <f ca="1">SUMIF('3_CC_SupplyEvaluation'!$C:$J,(AB$11&amp;$D32),'3_CC_SupplyEvaluation'!$I:$I)</f>
        <v>0</v>
      </c>
      <c r="AC32" s="106">
        <f ca="1">SUMIF('3_CC_SupplyEvaluation'!$D:$R,(AB$11&amp;$E32),'3_CC_SupplyEvaluation'!$Q:$Q)</f>
        <v>0</v>
      </c>
      <c r="AD32" s="107">
        <f ca="1">SUMIF('3_CC_SupplyEvaluation'!$D:$R,(AB$11&amp;$E32),'3_CC_SupplyEvaluation'!$R:$R)</f>
        <v>0</v>
      </c>
      <c r="AE32" s="105">
        <f ca="1">SUMIF('3_CC_SupplyEvaluation'!$C:$J,(AE$11&amp;$D32),'3_CC_SupplyEvaluation'!$I:$I)</f>
        <v>0</v>
      </c>
      <c r="AF32" s="106">
        <f ca="1">SUMIF('3_CC_SupplyEvaluation'!$D:$R,(AE$11&amp;$E32),'3_CC_SupplyEvaluation'!$Q:$Q)</f>
        <v>0</v>
      </c>
      <c r="AG32" s="107">
        <f ca="1">SUMIF('3_CC_SupplyEvaluation'!$D:$R,(AE$11&amp;$E32),'3_CC_SupplyEvaluation'!$R:$R)</f>
        <v>0</v>
      </c>
      <c r="AH32" s="105">
        <f ca="1">SUMIF('3_CC_SupplyEvaluation'!$C:$J,(AH$11&amp;$D32),'3_CC_SupplyEvaluation'!$I:$I)</f>
        <v>0</v>
      </c>
      <c r="AI32" s="106">
        <f ca="1">SUMIF('3_CC_SupplyEvaluation'!$D:$R,(AH$11&amp;$E32),'3_CC_SupplyEvaluation'!$Q:$Q)</f>
        <v>0</v>
      </c>
      <c r="AJ32" s="107">
        <f ca="1">SUMIF('3_CC_SupplyEvaluation'!$D:$R,(AH$11&amp;$E32),'3_CC_SupplyEvaluation'!$R:$R)</f>
        <v>0</v>
      </c>
      <c r="AK32" s="105">
        <f ca="1">SUMIF('3_CC_SupplyEvaluation'!$C:$J,(AK$11&amp;$D32),'3_CC_SupplyEvaluation'!$I:$I)</f>
        <v>0</v>
      </c>
      <c r="AL32" s="106">
        <f ca="1">SUMIF('3_CC_SupplyEvaluation'!$D:$R,(AK$11&amp;$E32),'3_CC_SupplyEvaluation'!$Q:$Q)</f>
        <v>0</v>
      </c>
      <c r="AM32" s="107">
        <f ca="1">SUMIF('3_CC_SupplyEvaluation'!$D:$R,(AK$11&amp;$E32),'3_CC_SupplyEvaluation'!$R:$R)</f>
        <v>0</v>
      </c>
      <c r="AN32" s="105">
        <f ca="1">SUMIF('3_CC_SupplyEvaluation'!$C:$J,(AN$11&amp;$D32),'3_CC_SupplyEvaluation'!$I:$I)</f>
        <v>0</v>
      </c>
      <c r="AO32" s="106">
        <f ca="1">SUMIF('3_CC_SupplyEvaluation'!$D:$R,(AN$11&amp;$E32),'3_CC_SupplyEvaluation'!$Q:$Q)</f>
        <v>0</v>
      </c>
      <c r="AP32" s="107">
        <f ca="1">SUMIF('3_CC_SupplyEvaluation'!$D:$R,(AN$11&amp;$E32),'3_CC_SupplyEvaluation'!$R:$R)</f>
        <v>0</v>
      </c>
    </row>
    <row r="33" spans="1:42" ht="13.9" customHeight="1">
      <c r="A33" s="159"/>
      <c r="B33" s="161"/>
      <c r="C33" s="58">
        <v>4</v>
      </c>
      <c r="D33" s="54" t="str">
        <f>F33</f>
        <v>Assembly - Medium</v>
      </c>
      <c r="E33" s="54" t="str">
        <f>F33&amp;H33&amp;J33</f>
        <v>Assembly - MediumWorkplaceProcedure based</v>
      </c>
      <c r="F33" s="54" t="str">
        <f>'2_CC_DemandEvaluation'!C51</f>
        <v>Assembly - Medium</v>
      </c>
      <c r="G33" s="123">
        <f>'2_CC_DemandEvaluation'!G51</f>
        <v>12</v>
      </c>
      <c r="H33" s="54" t="str">
        <f>'2_CC_DemandEvaluation'!H51</f>
        <v>Workplace</v>
      </c>
      <c r="I33" s="54" t="str">
        <f>'2_CC_DemandEvaluation'!J51</f>
        <v>Specialist - Mid</v>
      </c>
      <c r="J33" s="54" t="str">
        <f>'2_CC_DemandEvaluation'!L51</f>
        <v>Procedure based</v>
      </c>
      <c r="K33" s="123">
        <f>'2_CC_DemandEvaluation'!O51</f>
        <v>128</v>
      </c>
      <c r="L33" s="104">
        <f>IFERROR(K33*G33,"")</f>
        <v>1536</v>
      </c>
      <c r="M33" s="105">
        <f ca="1">SUMIF('3_CC_SupplyEvaluation'!$C:$J,(M$11&amp;$D33),'3_CC_SupplyEvaluation'!$I:$I)</f>
        <v>0</v>
      </c>
      <c r="N33" s="106">
        <f ca="1">SUMIF('3_CC_SupplyEvaluation'!$D:$R,(M$11&amp;$E33),'3_CC_SupplyEvaluation'!$Q:$Q)</f>
        <v>0</v>
      </c>
      <c r="O33" s="107">
        <f ca="1">SUMIF('3_CC_SupplyEvaluation'!$D:$R,(M$11&amp;$E33),'3_CC_SupplyEvaluation'!$R:$R)</f>
        <v>0</v>
      </c>
      <c r="P33" s="105">
        <f ca="1">SUMIF('3_CC_SupplyEvaluation'!$C:$J,(P$11&amp;$D33),'3_CC_SupplyEvaluation'!$I:$I)</f>
        <v>0</v>
      </c>
      <c r="Q33" s="106">
        <f ca="1">SUMIF('3_CC_SupplyEvaluation'!$D:$R,(P$11&amp;$E33),'3_CC_SupplyEvaluation'!$Q:$Q)</f>
        <v>0</v>
      </c>
      <c r="R33" s="107">
        <f ca="1">SUMIF('3_CC_SupplyEvaluation'!$D:$R,(P$11&amp;$E33),'3_CC_SupplyEvaluation'!$R:$R)</f>
        <v>0</v>
      </c>
      <c r="S33" s="105">
        <f ca="1">SUMIF('3_CC_SupplyEvaluation'!$C:$J,(S$11&amp;$D33),'3_CC_SupplyEvaluation'!$I:$I)</f>
        <v>27</v>
      </c>
      <c r="T33" s="106">
        <f ca="1">SUMIF('3_CC_SupplyEvaluation'!$D:$R,(S$11&amp;$E33),'3_CC_SupplyEvaluation'!$Q:$Q)</f>
        <v>180</v>
      </c>
      <c r="U33" s="107">
        <f ca="1">SUMIF('3_CC_SupplyEvaluation'!$D:$R,(S$11&amp;$E33),'3_CC_SupplyEvaluation'!$R:$R)</f>
        <v>4860</v>
      </c>
      <c r="V33" s="105">
        <f ca="1">SUMIF('3_CC_SupplyEvaluation'!$C:$J,(V$11&amp;$D33),'3_CC_SupplyEvaluation'!$I:$I)</f>
        <v>27</v>
      </c>
      <c r="W33" s="106">
        <f ca="1">SUMIF('3_CC_SupplyEvaluation'!$D:$R,(V$11&amp;$E33),'3_CC_SupplyEvaluation'!$Q:$Q)</f>
        <v>300</v>
      </c>
      <c r="X33" s="107">
        <f ca="1">SUMIF('3_CC_SupplyEvaluation'!$D:$R,(V$11&amp;$E33),'3_CC_SupplyEvaluation'!$R:$R)</f>
        <v>8100</v>
      </c>
      <c r="Y33" s="105">
        <f ca="1">SUMIF('3_CC_SupplyEvaluation'!$C:$J,(Y$11&amp;$D33),'3_CC_SupplyEvaluation'!$I:$I)</f>
        <v>0</v>
      </c>
      <c r="Z33" s="106">
        <f ca="1">SUMIF('3_CC_SupplyEvaluation'!$D:$R,(Y$11&amp;$E33),'3_CC_SupplyEvaluation'!$Q:$Q)</f>
        <v>0</v>
      </c>
      <c r="AA33" s="107">
        <f ca="1">SUMIF('3_CC_SupplyEvaluation'!$D:$R,(Y$11&amp;$E33),'3_CC_SupplyEvaluation'!$R:$R)</f>
        <v>0</v>
      </c>
      <c r="AB33" s="105">
        <f ca="1">SUMIF('3_CC_SupplyEvaluation'!$C:$J,(AB$11&amp;$D33),'3_CC_SupplyEvaluation'!$I:$I)</f>
        <v>0</v>
      </c>
      <c r="AC33" s="106">
        <f ca="1">SUMIF('3_CC_SupplyEvaluation'!$D:$R,(AB$11&amp;$E33),'3_CC_SupplyEvaluation'!$Q:$Q)</f>
        <v>0</v>
      </c>
      <c r="AD33" s="107">
        <f ca="1">SUMIF('3_CC_SupplyEvaluation'!$D:$R,(AB$11&amp;$E33),'3_CC_SupplyEvaluation'!$R:$R)</f>
        <v>0</v>
      </c>
      <c r="AE33" s="105">
        <f ca="1">SUMIF('3_CC_SupplyEvaluation'!$C:$J,(AE$11&amp;$D33),'3_CC_SupplyEvaluation'!$I:$I)</f>
        <v>0</v>
      </c>
      <c r="AF33" s="106">
        <f ca="1">SUMIF('3_CC_SupplyEvaluation'!$D:$R,(AE$11&amp;$E33),'3_CC_SupplyEvaluation'!$Q:$Q)</f>
        <v>0</v>
      </c>
      <c r="AG33" s="107">
        <f ca="1">SUMIF('3_CC_SupplyEvaluation'!$D:$R,(AE$11&amp;$E33),'3_CC_SupplyEvaluation'!$R:$R)</f>
        <v>0</v>
      </c>
      <c r="AH33" s="105">
        <f ca="1">SUMIF('3_CC_SupplyEvaluation'!$C:$J,(AH$11&amp;$D33),'3_CC_SupplyEvaluation'!$I:$I)</f>
        <v>0</v>
      </c>
      <c r="AI33" s="106">
        <f ca="1">SUMIF('3_CC_SupplyEvaluation'!$D:$R,(AH$11&amp;$E33),'3_CC_SupplyEvaluation'!$Q:$Q)</f>
        <v>0</v>
      </c>
      <c r="AJ33" s="107">
        <f ca="1">SUMIF('3_CC_SupplyEvaluation'!$D:$R,(AH$11&amp;$E33),'3_CC_SupplyEvaluation'!$R:$R)</f>
        <v>0</v>
      </c>
      <c r="AK33" s="105">
        <f ca="1">SUMIF('3_CC_SupplyEvaluation'!$C:$J,(AK$11&amp;$D33),'3_CC_SupplyEvaluation'!$I:$I)</f>
        <v>0</v>
      </c>
      <c r="AL33" s="106">
        <f ca="1">SUMIF('3_CC_SupplyEvaluation'!$D:$R,(AK$11&amp;$E33),'3_CC_SupplyEvaluation'!$Q:$Q)</f>
        <v>0</v>
      </c>
      <c r="AM33" s="107">
        <f ca="1">SUMIF('3_CC_SupplyEvaluation'!$D:$R,(AK$11&amp;$E33),'3_CC_SupplyEvaluation'!$R:$R)</f>
        <v>0</v>
      </c>
      <c r="AN33" s="105">
        <f ca="1">SUMIF('3_CC_SupplyEvaluation'!$C:$J,(AN$11&amp;$D33),'3_CC_SupplyEvaluation'!$I:$I)</f>
        <v>0</v>
      </c>
      <c r="AO33" s="106">
        <f ca="1">SUMIF('3_CC_SupplyEvaluation'!$D:$R,(AN$11&amp;$E33),'3_CC_SupplyEvaluation'!$Q:$Q)</f>
        <v>0</v>
      </c>
      <c r="AP33" s="107">
        <f ca="1">SUMIF('3_CC_SupplyEvaluation'!$D:$R,(AN$11&amp;$E33),'3_CC_SupplyEvaluation'!$R:$R)</f>
        <v>0</v>
      </c>
    </row>
    <row r="34" spans="1:42" ht="14.45" customHeight="1" thickBot="1">
      <c r="A34" s="160"/>
      <c r="B34" s="162"/>
      <c r="C34" s="93">
        <v>5</v>
      </c>
      <c r="D34" s="95">
        <f>F34</f>
        <v>0</v>
      </c>
      <c r="E34" s="95" t="str">
        <f>F34&amp;H34&amp;J34</f>
        <v>000</v>
      </c>
      <c r="F34" s="95">
        <f>'2_CC_DemandEvaluation'!C52</f>
        <v>0</v>
      </c>
      <c r="G34" s="124" t="str">
        <f>'2_CC_DemandEvaluation'!G52</f>
        <v/>
      </c>
      <c r="H34" s="95">
        <f>'2_CC_DemandEvaluation'!H52</f>
        <v>0</v>
      </c>
      <c r="I34" s="95">
        <f>'2_CC_DemandEvaluation'!J52</f>
        <v>0</v>
      </c>
      <c r="J34" s="95">
        <f>'2_CC_DemandEvaluation'!L52</f>
        <v>0</v>
      </c>
      <c r="K34" s="124" t="str">
        <f>'2_CC_DemandEvaluation'!O52</f>
        <v/>
      </c>
      <c r="L34" s="108" t="str">
        <f>IFERROR(K34*G34,"")</f>
        <v/>
      </c>
      <c r="M34" s="109">
        <f ca="1">SUMIF('3_CC_SupplyEvaluation'!$C:$J,(M$11&amp;$D34),'3_CC_SupplyEvaluation'!$I:$I)</f>
        <v>0</v>
      </c>
      <c r="N34" s="110">
        <f ca="1">SUMIF('3_CC_SupplyEvaluation'!$D:$R,(M$11&amp;$E34),'3_CC_SupplyEvaluation'!$Q:$Q)</f>
        <v>0</v>
      </c>
      <c r="O34" s="111">
        <f ca="1">SUMIF('3_CC_SupplyEvaluation'!$D:$R,(M$11&amp;$E34),'3_CC_SupplyEvaluation'!$R:$R)</f>
        <v>0</v>
      </c>
      <c r="P34" s="109">
        <f ca="1">SUMIF('3_CC_SupplyEvaluation'!$C:$J,(P$11&amp;$D34),'3_CC_SupplyEvaluation'!$I:$I)</f>
        <v>0</v>
      </c>
      <c r="Q34" s="110">
        <f ca="1">SUMIF('3_CC_SupplyEvaluation'!$D:$R,(P$11&amp;$E34),'3_CC_SupplyEvaluation'!$Q:$Q)</f>
        <v>0</v>
      </c>
      <c r="R34" s="111">
        <f ca="1">SUMIF('3_CC_SupplyEvaluation'!$D:$R,(P$11&amp;$E34),'3_CC_SupplyEvaluation'!$R:$R)</f>
        <v>0</v>
      </c>
      <c r="S34" s="109">
        <f ca="1">SUMIF('3_CC_SupplyEvaluation'!$C:$J,(S$11&amp;$D34),'3_CC_SupplyEvaluation'!$I:$I)</f>
        <v>0</v>
      </c>
      <c r="T34" s="110">
        <f ca="1">SUMIF('3_CC_SupplyEvaluation'!$D:$R,(S$11&amp;$E34),'3_CC_SupplyEvaluation'!$Q:$Q)</f>
        <v>0</v>
      </c>
      <c r="U34" s="111">
        <f ca="1">SUMIF('3_CC_SupplyEvaluation'!$D:$R,(S$11&amp;$E34),'3_CC_SupplyEvaluation'!$R:$R)</f>
        <v>0</v>
      </c>
      <c r="V34" s="109">
        <f ca="1">SUMIF('3_CC_SupplyEvaluation'!$C:$J,(V$11&amp;$D34),'3_CC_SupplyEvaluation'!$I:$I)</f>
        <v>0</v>
      </c>
      <c r="W34" s="110">
        <f ca="1">SUMIF('3_CC_SupplyEvaluation'!$D:$R,(V$11&amp;$E34),'3_CC_SupplyEvaluation'!$Q:$Q)</f>
        <v>0</v>
      </c>
      <c r="X34" s="111">
        <f ca="1">SUMIF('3_CC_SupplyEvaluation'!$D:$R,(V$11&amp;$E34),'3_CC_SupplyEvaluation'!$R:$R)</f>
        <v>0</v>
      </c>
      <c r="Y34" s="109">
        <f ca="1">SUMIF('3_CC_SupplyEvaluation'!$C:$J,(Y$11&amp;$D34),'3_CC_SupplyEvaluation'!$I:$I)</f>
        <v>0</v>
      </c>
      <c r="Z34" s="110">
        <f ca="1">SUMIF('3_CC_SupplyEvaluation'!$D:$R,(Y$11&amp;$E34),'3_CC_SupplyEvaluation'!$Q:$Q)</f>
        <v>0</v>
      </c>
      <c r="AA34" s="111">
        <f ca="1">SUMIF('3_CC_SupplyEvaluation'!$D:$R,(Y$11&amp;$E34),'3_CC_SupplyEvaluation'!$R:$R)</f>
        <v>0</v>
      </c>
      <c r="AB34" s="109">
        <f ca="1">SUMIF('3_CC_SupplyEvaluation'!$C:$J,(AB$11&amp;$D34),'3_CC_SupplyEvaluation'!$I:$I)</f>
        <v>0</v>
      </c>
      <c r="AC34" s="110">
        <f ca="1">SUMIF('3_CC_SupplyEvaluation'!$D:$R,(AB$11&amp;$E34),'3_CC_SupplyEvaluation'!$Q:$Q)</f>
        <v>0</v>
      </c>
      <c r="AD34" s="111">
        <f ca="1">SUMIF('3_CC_SupplyEvaluation'!$D:$R,(AB$11&amp;$E34),'3_CC_SupplyEvaluation'!$R:$R)</f>
        <v>0</v>
      </c>
      <c r="AE34" s="109">
        <f ca="1">SUMIF('3_CC_SupplyEvaluation'!$C:$J,(AE$11&amp;$D34),'3_CC_SupplyEvaluation'!$I:$I)</f>
        <v>0</v>
      </c>
      <c r="AF34" s="110">
        <f ca="1">SUMIF('3_CC_SupplyEvaluation'!$D:$R,(AE$11&amp;$E34),'3_CC_SupplyEvaluation'!$Q:$Q)</f>
        <v>0</v>
      </c>
      <c r="AG34" s="111">
        <f ca="1">SUMIF('3_CC_SupplyEvaluation'!$D:$R,(AE$11&amp;$E34),'3_CC_SupplyEvaluation'!$R:$R)</f>
        <v>0</v>
      </c>
      <c r="AH34" s="109">
        <f ca="1">SUMIF('3_CC_SupplyEvaluation'!$C:$J,(AH$11&amp;$D34),'3_CC_SupplyEvaluation'!$I:$I)</f>
        <v>0</v>
      </c>
      <c r="AI34" s="110">
        <f ca="1">SUMIF('3_CC_SupplyEvaluation'!$D:$R,(AH$11&amp;$E34),'3_CC_SupplyEvaluation'!$Q:$Q)</f>
        <v>0</v>
      </c>
      <c r="AJ34" s="111">
        <f ca="1">SUMIF('3_CC_SupplyEvaluation'!$D:$R,(AH$11&amp;$E34),'3_CC_SupplyEvaluation'!$R:$R)</f>
        <v>0</v>
      </c>
      <c r="AK34" s="109">
        <f ca="1">SUMIF('3_CC_SupplyEvaluation'!$C:$J,(AK$11&amp;$D34),'3_CC_SupplyEvaluation'!$I:$I)</f>
        <v>0</v>
      </c>
      <c r="AL34" s="110">
        <f ca="1">SUMIF('3_CC_SupplyEvaluation'!$D:$R,(AK$11&amp;$E34),'3_CC_SupplyEvaluation'!$Q:$Q)</f>
        <v>0</v>
      </c>
      <c r="AM34" s="111">
        <f ca="1">SUMIF('3_CC_SupplyEvaluation'!$D:$R,(AK$11&amp;$E34),'3_CC_SupplyEvaluation'!$R:$R)</f>
        <v>0</v>
      </c>
      <c r="AN34" s="109">
        <f ca="1">SUMIF('3_CC_SupplyEvaluation'!$C:$J,(AN$11&amp;$D34),'3_CC_SupplyEvaluation'!$I:$I)</f>
        <v>0</v>
      </c>
      <c r="AO34" s="110">
        <f ca="1">SUMIF('3_CC_SupplyEvaluation'!$D:$R,(AN$11&amp;$E34),'3_CC_SupplyEvaluation'!$Q:$Q)</f>
        <v>0</v>
      </c>
      <c r="AP34" s="111">
        <f ca="1">SUMIF('3_CC_SupplyEvaluation'!$D:$R,(AN$11&amp;$E34),'3_CC_SupplyEvaluation'!$R:$R)</f>
        <v>0</v>
      </c>
    </row>
    <row r="35" spans="1:42" ht="13.5" thickBot="1"/>
    <row r="36" spans="1:42" ht="19.5" thickBot="1">
      <c r="M36" s="99" t="s">
        <v>158</v>
      </c>
      <c r="N36" s="100"/>
      <c r="O36" s="100"/>
      <c r="P36" s="101"/>
      <c r="Q36" s="101"/>
      <c r="R36" s="101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</row>
    <row r="37" spans="1:42" ht="15" customHeight="1">
      <c r="A37" s="39"/>
      <c r="B37" s="39"/>
      <c r="M37" s="163" t="str">
        <f>'3_CC_SupplyEvaluation'!A$16</f>
        <v>Source A (1)</v>
      </c>
      <c r="N37" s="164"/>
      <c r="O37" s="165"/>
      <c r="P37" s="163" t="str">
        <f>'3_CC_SupplyEvaluation'!A$39</f>
        <v>Source B (2)</v>
      </c>
      <c r="Q37" s="164"/>
      <c r="R37" s="165"/>
      <c r="S37" s="163" t="str">
        <f>'3_CC_SupplyEvaluation'!A$62</f>
        <v>Source C (3)</v>
      </c>
      <c r="T37" s="164"/>
      <c r="U37" s="165"/>
      <c r="V37" s="164" t="str">
        <f>'3_CC_SupplyEvaluation'!A$85</f>
        <v>Source C (4)</v>
      </c>
      <c r="W37" s="164"/>
      <c r="X37" s="164"/>
      <c r="Y37" s="163" t="str">
        <f>'3_CC_SupplyEvaluation'!A$108</f>
        <v>Plant / Supplier</v>
      </c>
      <c r="Z37" s="164"/>
      <c r="AA37" s="165"/>
      <c r="AB37" s="164" t="str">
        <f>'3_CC_SupplyEvaluation'!A$131</f>
        <v>Plant / Supplier</v>
      </c>
      <c r="AC37" s="164"/>
      <c r="AD37" s="164"/>
      <c r="AE37" s="163" t="str">
        <f>'3_CC_SupplyEvaluation'!A$154</f>
        <v>Plant / Supplier</v>
      </c>
      <c r="AF37" s="164"/>
      <c r="AG37" s="165"/>
      <c r="AH37" s="164" t="str">
        <f>'3_CC_SupplyEvaluation'!A$177</f>
        <v>Plant / Supplier</v>
      </c>
      <c r="AI37" s="164"/>
      <c r="AJ37" s="164"/>
      <c r="AK37" s="163" t="str">
        <f>'3_CC_SupplyEvaluation'!A$200</f>
        <v>Plant / Supplier</v>
      </c>
      <c r="AL37" s="164"/>
      <c r="AM37" s="165"/>
      <c r="AN37" s="164" t="str">
        <f>'3_CC_SupplyEvaluation'!A$223</f>
        <v>Plant / Supplier</v>
      </c>
      <c r="AO37" s="164"/>
      <c r="AP37" s="165"/>
    </row>
    <row r="38" spans="1:42">
      <c r="M38" s="166"/>
      <c r="N38" s="167"/>
      <c r="O38" s="168"/>
      <c r="P38" s="166"/>
      <c r="Q38" s="167"/>
      <c r="R38" s="168"/>
      <c r="S38" s="166"/>
      <c r="T38" s="167"/>
      <c r="U38" s="168"/>
      <c r="V38" s="167"/>
      <c r="W38" s="167"/>
      <c r="X38" s="167"/>
      <c r="Y38" s="166"/>
      <c r="Z38" s="167"/>
      <c r="AA38" s="168"/>
      <c r="AB38" s="167"/>
      <c r="AC38" s="167"/>
      <c r="AD38" s="167"/>
      <c r="AE38" s="166"/>
      <c r="AF38" s="167"/>
      <c r="AG38" s="168"/>
      <c r="AH38" s="167"/>
      <c r="AI38" s="167"/>
      <c r="AJ38" s="167"/>
      <c r="AK38" s="166"/>
      <c r="AL38" s="167"/>
      <c r="AM38" s="168"/>
      <c r="AN38" s="167"/>
      <c r="AO38" s="167"/>
      <c r="AP38" s="168"/>
    </row>
    <row r="39" spans="1:42">
      <c r="I39" s="29"/>
      <c r="M39" s="166"/>
      <c r="N39" s="167"/>
      <c r="O39" s="168"/>
      <c r="P39" s="166"/>
      <c r="Q39" s="167"/>
      <c r="R39" s="168"/>
      <c r="S39" s="166"/>
      <c r="T39" s="167"/>
      <c r="U39" s="168"/>
      <c r="V39" s="167"/>
      <c r="W39" s="167"/>
      <c r="X39" s="167"/>
      <c r="Y39" s="166"/>
      <c r="Z39" s="167"/>
      <c r="AA39" s="168"/>
      <c r="AB39" s="167"/>
      <c r="AC39" s="167"/>
      <c r="AD39" s="167"/>
      <c r="AE39" s="166"/>
      <c r="AF39" s="167"/>
      <c r="AG39" s="168"/>
      <c r="AH39" s="167"/>
      <c r="AI39" s="167"/>
      <c r="AJ39" s="167"/>
      <c r="AK39" s="166"/>
      <c r="AL39" s="167"/>
      <c r="AM39" s="168"/>
      <c r="AN39" s="167"/>
      <c r="AO39" s="167"/>
      <c r="AP39" s="168"/>
    </row>
    <row r="40" spans="1:42" ht="19.5" thickBot="1">
      <c r="A40" s="116" t="s">
        <v>159</v>
      </c>
      <c r="B40" s="117"/>
      <c r="C40" s="118"/>
      <c r="D40" s="119"/>
      <c r="E40" s="119"/>
      <c r="F40" s="119"/>
      <c r="G40" s="120"/>
      <c r="H40" s="119"/>
      <c r="I40" s="118"/>
      <c r="J40" s="119"/>
      <c r="K40" s="121"/>
      <c r="L40" s="119"/>
      <c r="M40" s="166"/>
      <c r="N40" s="167"/>
      <c r="O40" s="168"/>
      <c r="P40" s="166"/>
      <c r="Q40" s="167"/>
      <c r="R40" s="168"/>
      <c r="S40" s="166"/>
      <c r="T40" s="167"/>
      <c r="U40" s="168"/>
      <c r="V40" s="167"/>
      <c r="W40" s="167"/>
      <c r="X40" s="167"/>
      <c r="Y40" s="166"/>
      <c r="Z40" s="167"/>
      <c r="AA40" s="168"/>
      <c r="AB40" s="167"/>
      <c r="AC40" s="167"/>
      <c r="AD40" s="167"/>
      <c r="AE40" s="166"/>
      <c r="AF40" s="167"/>
      <c r="AG40" s="168"/>
      <c r="AH40" s="167"/>
      <c r="AI40" s="167"/>
      <c r="AJ40" s="167"/>
      <c r="AK40" s="166"/>
      <c r="AL40" s="167"/>
      <c r="AM40" s="168"/>
      <c r="AN40" s="167"/>
      <c r="AO40" s="167"/>
      <c r="AP40" s="168"/>
    </row>
    <row r="41" spans="1:42" ht="13.5" thickBot="1">
      <c r="A41" s="45"/>
      <c r="B41" s="47"/>
      <c r="C41" s="46"/>
      <c r="D41" s="47"/>
      <c r="E41" s="47"/>
      <c r="F41" s="47"/>
      <c r="G41" s="46"/>
      <c r="H41" s="47"/>
      <c r="I41" s="47"/>
      <c r="J41" s="47"/>
      <c r="K41" s="47"/>
      <c r="L41" s="49"/>
      <c r="M41" s="169"/>
      <c r="N41" s="170"/>
      <c r="O41" s="171"/>
      <c r="P41" s="166"/>
      <c r="Q41" s="167"/>
      <c r="R41" s="168"/>
      <c r="S41" s="166"/>
      <c r="T41" s="167"/>
      <c r="U41" s="168"/>
      <c r="V41" s="167"/>
      <c r="W41" s="167"/>
      <c r="X41" s="167"/>
      <c r="Y41" s="166"/>
      <c r="Z41" s="167"/>
      <c r="AA41" s="168"/>
      <c r="AB41" s="167"/>
      <c r="AC41" s="167"/>
      <c r="AD41" s="167"/>
      <c r="AE41" s="166"/>
      <c r="AF41" s="167"/>
      <c r="AG41" s="168"/>
      <c r="AH41" s="167"/>
      <c r="AI41" s="167"/>
      <c r="AJ41" s="167"/>
      <c r="AK41" s="166"/>
      <c r="AL41" s="167"/>
      <c r="AM41" s="168"/>
      <c r="AN41" s="167"/>
      <c r="AO41" s="167"/>
      <c r="AP41" s="168"/>
    </row>
    <row r="42" spans="1:42" ht="25.5" customHeight="1">
      <c r="A42" s="103" t="s">
        <v>107</v>
      </c>
      <c r="B42" s="55" t="s">
        <v>94</v>
      </c>
      <c r="C42" s="53" t="s">
        <v>103</v>
      </c>
      <c r="D42" s="55" t="s">
        <v>114</v>
      </c>
      <c r="E42" s="55" t="s">
        <v>115</v>
      </c>
      <c r="F42" s="54" t="s">
        <v>122</v>
      </c>
      <c r="G42" s="122" t="s">
        <v>104</v>
      </c>
      <c r="H42" s="55" t="s">
        <v>152</v>
      </c>
      <c r="I42" s="55" t="s">
        <v>108</v>
      </c>
      <c r="J42" s="55" t="s">
        <v>124</v>
      </c>
      <c r="K42" s="122" t="s">
        <v>92</v>
      </c>
      <c r="L42" s="125" t="s">
        <v>105</v>
      </c>
      <c r="M42" s="129" t="s">
        <v>118</v>
      </c>
      <c r="N42" s="130" t="s">
        <v>119</v>
      </c>
      <c r="O42" s="130" t="s">
        <v>120</v>
      </c>
      <c r="P42" s="129" t="s">
        <v>118</v>
      </c>
      <c r="Q42" s="130" t="s">
        <v>119</v>
      </c>
      <c r="R42" s="131" t="s">
        <v>120</v>
      </c>
      <c r="S42" s="129" t="s">
        <v>118</v>
      </c>
      <c r="T42" s="130" t="s">
        <v>119</v>
      </c>
      <c r="U42" s="131" t="s">
        <v>120</v>
      </c>
      <c r="V42" s="132" t="s">
        <v>118</v>
      </c>
      <c r="W42" s="130" t="s">
        <v>119</v>
      </c>
      <c r="X42" s="133" t="s">
        <v>120</v>
      </c>
      <c r="Y42" s="129" t="s">
        <v>118</v>
      </c>
      <c r="Z42" s="130" t="s">
        <v>119</v>
      </c>
      <c r="AA42" s="131" t="s">
        <v>120</v>
      </c>
      <c r="AB42" s="132" t="s">
        <v>118</v>
      </c>
      <c r="AC42" s="130" t="s">
        <v>119</v>
      </c>
      <c r="AD42" s="133" t="s">
        <v>120</v>
      </c>
      <c r="AE42" s="129" t="s">
        <v>118</v>
      </c>
      <c r="AF42" s="130" t="s">
        <v>119</v>
      </c>
      <c r="AG42" s="131" t="s">
        <v>120</v>
      </c>
      <c r="AH42" s="132" t="s">
        <v>118</v>
      </c>
      <c r="AI42" s="130" t="s">
        <v>119</v>
      </c>
      <c r="AJ42" s="133" t="s">
        <v>120</v>
      </c>
      <c r="AK42" s="129" t="s">
        <v>118</v>
      </c>
      <c r="AL42" s="130" t="s">
        <v>119</v>
      </c>
      <c r="AM42" s="131" t="s">
        <v>120</v>
      </c>
      <c r="AN42" s="132" t="s">
        <v>118</v>
      </c>
      <c r="AO42" s="130" t="s">
        <v>119</v>
      </c>
      <c r="AP42" s="131" t="s">
        <v>120</v>
      </c>
    </row>
    <row r="43" spans="1:42" ht="13.9" customHeight="1">
      <c r="A43" s="159" t="str">
        <f>'2_CC_DemandEvaluation'!A20</f>
        <v>Area 3</v>
      </c>
      <c r="B43" s="161" t="str">
        <f>'2_CC_DemandEvaluation'!F20</f>
        <v>(4) Best Cost Supply</v>
      </c>
      <c r="C43" s="58">
        <v>1</v>
      </c>
      <c r="D43" s="54" t="str">
        <f>F43</f>
        <v>Milling - Mid Dimensions</v>
      </c>
      <c r="E43" s="54" t="str">
        <f>F43&amp;H43&amp;J43</f>
        <v>Milling - Mid Dimensions5+X - CNC - Milling - LowCAD / CAM</v>
      </c>
      <c r="F43" s="54" t="str">
        <f>'2_CC_DemandEvaluation'!C57</f>
        <v>Milling - Mid Dimensions</v>
      </c>
      <c r="G43" s="123">
        <f>'2_CC_DemandEvaluation'!G57</f>
        <v>27</v>
      </c>
      <c r="H43" s="54" t="str">
        <f>'2_CC_DemandEvaluation'!H57</f>
        <v>5+X - CNC - Milling - Low</v>
      </c>
      <c r="I43" s="54" t="str">
        <f>'2_CC_DemandEvaluation'!J57</f>
        <v>Technician - Low</v>
      </c>
      <c r="J43" s="54" t="str">
        <f>'2_CC_DemandEvaluation'!L57</f>
        <v>CAD / CAM</v>
      </c>
      <c r="K43" s="123">
        <f>'2_CC_DemandEvaluation'!O57</f>
        <v>180</v>
      </c>
      <c r="L43" s="104">
        <f t="shared" ref="L43:L45" si="2">IFERROR(K43*G43,"")</f>
        <v>4860</v>
      </c>
      <c r="M43" s="105">
        <f ca="1">SUMIF('3_CC_SupplyEvaluation'!$C:$J,(M$11&amp;$D43),'3_CC_SupplyEvaluation'!$I:$I)</f>
        <v>36</v>
      </c>
      <c r="N43" s="106">
        <f ca="1">SUMIF('3_CC_SupplyEvaluation'!$D:$R,(M$11&amp;$E43),'3_CC_SupplyEvaluation'!$Q:$Q)</f>
        <v>0</v>
      </c>
      <c r="O43" s="107">
        <f ca="1">SUMIF('3_CC_SupplyEvaluation'!$D:$R,(M$11&amp;$E43),'3_CC_SupplyEvaluation'!$R:$R)</f>
        <v>0</v>
      </c>
      <c r="P43" s="105">
        <f ca="1">SUMIF('3_CC_SupplyEvaluation'!$C:$J,(P$11&amp;$D43),'3_CC_SupplyEvaluation'!$I:$I)</f>
        <v>36</v>
      </c>
      <c r="Q43" s="106">
        <f ca="1">SUMIF('3_CC_SupplyEvaluation'!$D:$R,(P$11&amp;$E43),'3_CC_SupplyEvaluation'!$Q:$Q)</f>
        <v>0</v>
      </c>
      <c r="R43" s="107">
        <f ca="1">SUMIF('3_CC_SupplyEvaluation'!$D:$R,(P$11&amp;$E43),'3_CC_SupplyEvaluation'!$R:$R)</f>
        <v>0</v>
      </c>
      <c r="S43" s="105">
        <f ca="1">SUMIF('3_CC_SupplyEvaluation'!$C:$J,(S$11&amp;$D43),'3_CC_SupplyEvaluation'!$I:$I)</f>
        <v>36</v>
      </c>
      <c r="T43" s="106">
        <f ca="1">SUMIF('3_CC_SupplyEvaluation'!$D:$R,(S$11&amp;$E43),'3_CC_SupplyEvaluation'!$Q:$Q)</f>
        <v>0</v>
      </c>
      <c r="U43" s="107">
        <f ca="1">SUMIF('3_CC_SupplyEvaluation'!$D:$R,(S$11&amp;$E43),'3_CC_SupplyEvaluation'!$R:$R)</f>
        <v>0</v>
      </c>
      <c r="V43" s="105">
        <f ca="1">SUMIF('3_CC_SupplyEvaluation'!$C:$J,(V$11&amp;$D43),'3_CC_SupplyEvaluation'!$I:$I)</f>
        <v>27</v>
      </c>
      <c r="W43" s="106">
        <f ca="1">SUMIF('3_CC_SupplyEvaluation'!$D:$R,(V$11&amp;$E43),'3_CC_SupplyEvaluation'!$Q:$Q)</f>
        <v>0</v>
      </c>
      <c r="X43" s="107">
        <f ca="1">SUMIF('3_CC_SupplyEvaluation'!$D:$R,(V$11&amp;$E43),'3_CC_SupplyEvaluation'!$R:$R)</f>
        <v>0</v>
      </c>
      <c r="Y43" s="105">
        <f ca="1">SUMIF('3_CC_SupplyEvaluation'!$C:$J,(Y$11&amp;$D43),'3_CC_SupplyEvaluation'!$I:$I)</f>
        <v>0</v>
      </c>
      <c r="Z43" s="106">
        <f ca="1">SUMIF('3_CC_SupplyEvaluation'!$D:$R,(Y$11&amp;$E43),'3_CC_SupplyEvaluation'!$Q:$Q)</f>
        <v>0</v>
      </c>
      <c r="AA43" s="107">
        <f ca="1">SUMIF('3_CC_SupplyEvaluation'!$D:$R,(Y$11&amp;$E43),'3_CC_SupplyEvaluation'!$R:$R)</f>
        <v>0</v>
      </c>
      <c r="AB43" s="105">
        <f ca="1">SUMIF('3_CC_SupplyEvaluation'!$C:$J,(AB$11&amp;$D43),'3_CC_SupplyEvaluation'!$I:$I)</f>
        <v>0</v>
      </c>
      <c r="AC43" s="106">
        <f ca="1">SUMIF('3_CC_SupplyEvaluation'!$D:$R,(AB$11&amp;$E43),'3_CC_SupplyEvaluation'!$Q:$Q)</f>
        <v>0</v>
      </c>
      <c r="AD43" s="107">
        <f ca="1">SUMIF('3_CC_SupplyEvaluation'!$D:$R,(AB$11&amp;$E43),'3_CC_SupplyEvaluation'!$R:$R)</f>
        <v>0</v>
      </c>
      <c r="AE43" s="105">
        <f ca="1">SUMIF('3_CC_SupplyEvaluation'!$C:$J,(AE$11&amp;$D43),'3_CC_SupplyEvaluation'!$I:$I)</f>
        <v>0</v>
      </c>
      <c r="AF43" s="106">
        <f ca="1">SUMIF('3_CC_SupplyEvaluation'!$D:$R,(AE$11&amp;$E43),'3_CC_SupplyEvaluation'!$Q:$Q)</f>
        <v>0</v>
      </c>
      <c r="AG43" s="107">
        <f ca="1">SUMIF('3_CC_SupplyEvaluation'!$D:$R,(AE$11&amp;$E43),'3_CC_SupplyEvaluation'!$R:$R)</f>
        <v>0</v>
      </c>
      <c r="AH43" s="105">
        <f ca="1">SUMIF('3_CC_SupplyEvaluation'!$C:$J,(AH$11&amp;$D43),'3_CC_SupplyEvaluation'!$I:$I)</f>
        <v>0</v>
      </c>
      <c r="AI43" s="106">
        <f ca="1">SUMIF('3_CC_SupplyEvaluation'!$D:$R,(AH$11&amp;$E43),'3_CC_SupplyEvaluation'!$Q:$Q)</f>
        <v>0</v>
      </c>
      <c r="AJ43" s="107">
        <f ca="1">SUMIF('3_CC_SupplyEvaluation'!$D:$R,(AH$11&amp;$E43),'3_CC_SupplyEvaluation'!$R:$R)</f>
        <v>0</v>
      </c>
      <c r="AK43" s="105">
        <f ca="1">SUMIF('3_CC_SupplyEvaluation'!$C:$J,(AK$11&amp;$D43),'3_CC_SupplyEvaluation'!$I:$I)</f>
        <v>0</v>
      </c>
      <c r="AL43" s="106">
        <f ca="1">SUMIF('3_CC_SupplyEvaluation'!$D:$R,(AK$11&amp;$E43),'3_CC_SupplyEvaluation'!$Q:$Q)</f>
        <v>0</v>
      </c>
      <c r="AM43" s="107">
        <f ca="1">SUMIF('3_CC_SupplyEvaluation'!$D:$R,(AK$11&amp;$E43),'3_CC_SupplyEvaluation'!$R:$R)</f>
        <v>0</v>
      </c>
      <c r="AN43" s="105">
        <f ca="1">SUMIF('3_CC_SupplyEvaluation'!$C:$J,(AN$11&amp;$D43),'3_CC_SupplyEvaluation'!$I:$I)</f>
        <v>0</v>
      </c>
      <c r="AO43" s="106">
        <f ca="1">SUMIF('3_CC_SupplyEvaluation'!$D:$R,(AN$11&amp;$E43),'3_CC_SupplyEvaluation'!$Q:$Q)</f>
        <v>0</v>
      </c>
      <c r="AP43" s="107">
        <f ca="1">SUMIF('3_CC_SupplyEvaluation'!$D:$R,(AN$11&amp;$E43),'3_CC_SupplyEvaluation'!$R:$R)</f>
        <v>0</v>
      </c>
    </row>
    <row r="44" spans="1:42" ht="13.9" customHeight="1">
      <c r="A44" s="159"/>
      <c r="B44" s="161"/>
      <c r="C44" s="58">
        <v>2</v>
      </c>
      <c r="D44" s="54" t="str">
        <f>F44</f>
        <v>Turning - Mid Dimensions</v>
      </c>
      <c r="E44" s="54" t="str">
        <f>F44&amp;H44&amp;J44</f>
        <v>Turning - Mid DimensionsCNC - Turning - LowCAD / CAM</v>
      </c>
      <c r="F44" s="54" t="str">
        <f>'2_CC_DemandEvaluation'!C58</f>
        <v>Turning - Mid Dimensions</v>
      </c>
      <c r="G44" s="123">
        <f>'2_CC_DemandEvaluation'!G58</f>
        <v>27</v>
      </c>
      <c r="H44" s="54" t="str">
        <f>'2_CC_DemandEvaluation'!H58</f>
        <v>CNC - Turning - Low</v>
      </c>
      <c r="I44" s="54" t="str">
        <f>'2_CC_DemandEvaluation'!J58</f>
        <v>Technician - Low</v>
      </c>
      <c r="J44" s="54" t="str">
        <f>'2_CC_DemandEvaluation'!L58</f>
        <v>CAD / CAM</v>
      </c>
      <c r="K44" s="123">
        <f>'2_CC_DemandEvaluation'!O58</f>
        <v>180</v>
      </c>
      <c r="L44" s="104">
        <f t="shared" si="2"/>
        <v>4860</v>
      </c>
      <c r="M44" s="105">
        <f ca="1">SUMIF('3_CC_SupplyEvaluation'!$C:$J,(M$11&amp;$D44),'3_CC_SupplyEvaluation'!$I:$I)</f>
        <v>36</v>
      </c>
      <c r="N44" s="106">
        <f ca="1">SUMIF('3_CC_SupplyEvaluation'!$D:$R,(M$11&amp;$E44),'3_CC_SupplyEvaluation'!$Q:$Q)</f>
        <v>0</v>
      </c>
      <c r="O44" s="107">
        <f ca="1">SUMIF('3_CC_SupplyEvaluation'!$D:$R,(M$11&amp;$E44),'3_CC_SupplyEvaluation'!$R:$R)</f>
        <v>0</v>
      </c>
      <c r="P44" s="105">
        <f ca="1">SUMIF('3_CC_SupplyEvaluation'!$C:$J,(P$11&amp;$D44),'3_CC_SupplyEvaluation'!$I:$I)</f>
        <v>36</v>
      </c>
      <c r="Q44" s="106">
        <f ca="1">SUMIF('3_CC_SupplyEvaluation'!$D:$R,(P$11&amp;$E44),'3_CC_SupplyEvaluation'!$Q:$Q)</f>
        <v>0</v>
      </c>
      <c r="R44" s="107">
        <f ca="1">SUMIF('3_CC_SupplyEvaluation'!$D:$R,(P$11&amp;$E44),'3_CC_SupplyEvaluation'!$R:$R)</f>
        <v>0</v>
      </c>
      <c r="S44" s="105">
        <f ca="1">SUMIF('3_CC_SupplyEvaluation'!$C:$J,(S$11&amp;$D44),'3_CC_SupplyEvaluation'!$I:$I)</f>
        <v>36</v>
      </c>
      <c r="T44" s="106">
        <f ca="1">SUMIF('3_CC_SupplyEvaluation'!$D:$R,(S$11&amp;$E44),'3_CC_SupplyEvaluation'!$Q:$Q)</f>
        <v>0</v>
      </c>
      <c r="U44" s="107">
        <f ca="1">SUMIF('3_CC_SupplyEvaluation'!$D:$R,(S$11&amp;$E44),'3_CC_SupplyEvaluation'!$R:$R)</f>
        <v>0</v>
      </c>
      <c r="V44" s="105">
        <f ca="1">SUMIF('3_CC_SupplyEvaluation'!$C:$J,(V$11&amp;$D44),'3_CC_SupplyEvaluation'!$I:$I)</f>
        <v>18</v>
      </c>
      <c r="W44" s="106">
        <f ca="1">SUMIF('3_CC_SupplyEvaluation'!$D:$R,(V$11&amp;$E44),'3_CC_SupplyEvaluation'!$Q:$Q)</f>
        <v>0</v>
      </c>
      <c r="X44" s="107">
        <f ca="1">SUMIF('3_CC_SupplyEvaluation'!$D:$R,(V$11&amp;$E44),'3_CC_SupplyEvaluation'!$R:$R)</f>
        <v>0</v>
      </c>
      <c r="Y44" s="105">
        <f ca="1">SUMIF('3_CC_SupplyEvaluation'!$C:$J,(Y$11&amp;$D44),'3_CC_SupplyEvaluation'!$I:$I)</f>
        <v>0</v>
      </c>
      <c r="Z44" s="106">
        <f ca="1">SUMIF('3_CC_SupplyEvaluation'!$D:$R,(Y$11&amp;$E44),'3_CC_SupplyEvaluation'!$Q:$Q)</f>
        <v>0</v>
      </c>
      <c r="AA44" s="107">
        <f ca="1">SUMIF('3_CC_SupplyEvaluation'!$D:$R,(Y$11&amp;$E44),'3_CC_SupplyEvaluation'!$R:$R)</f>
        <v>0</v>
      </c>
      <c r="AB44" s="105">
        <f ca="1">SUMIF('3_CC_SupplyEvaluation'!$C:$J,(AB$11&amp;$D44),'3_CC_SupplyEvaluation'!$I:$I)</f>
        <v>0</v>
      </c>
      <c r="AC44" s="106">
        <f ca="1">SUMIF('3_CC_SupplyEvaluation'!$D:$R,(AB$11&amp;$E44),'3_CC_SupplyEvaluation'!$Q:$Q)</f>
        <v>0</v>
      </c>
      <c r="AD44" s="107">
        <f ca="1">SUMIF('3_CC_SupplyEvaluation'!$D:$R,(AB$11&amp;$E44),'3_CC_SupplyEvaluation'!$R:$R)</f>
        <v>0</v>
      </c>
      <c r="AE44" s="105">
        <f ca="1">SUMIF('3_CC_SupplyEvaluation'!$C:$J,(AE$11&amp;$D44),'3_CC_SupplyEvaluation'!$I:$I)</f>
        <v>0</v>
      </c>
      <c r="AF44" s="106">
        <f ca="1">SUMIF('3_CC_SupplyEvaluation'!$D:$R,(AE$11&amp;$E44),'3_CC_SupplyEvaluation'!$Q:$Q)</f>
        <v>0</v>
      </c>
      <c r="AG44" s="107">
        <f ca="1">SUMIF('3_CC_SupplyEvaluation'!$D:$R,(AE$11&amp;$E44),'3_CC_SupplyEvaluation'!$R:$R)</f>
        <v>0</v>
      </c>
      <c r="AH44" s="105">
        <f ca="1">SUMIF('3_CC_SupplyEvaluation'!$C:$J,(AH$11&amp;$D44),'3_CC_SupplyEvaluation'!$I:$I)</f>
        <v>0</v>
      </c>
      <c r="AI44" s="106">
        <f ca="1">SUMIF('3_CC_SupplyEvaluation'!$D:$R,(AH$11&amp;$E44),'3_CC_SupplyEvaluation'!$Q:$Q)</f>
        <v>0</v>
      </c>
      <c r="AJ44" s="107">
        <f ca="1">SUMIF('3_CC_SupplyEvaluation'!$D:$R,(AH$11&amp;$E44),'3_CC_SupplyEvaluation'!$R:$R)</f>
        <v>0</v>
      </c>
      <c r="AK44" s="105">
        <f ca="1">SUMIF('3_CC_SupplyEvaluation'!$C:$J,(AK$11&amp;$D44),'3_CC_SupplyEvaluation'!$I:$I)</f>
        <v>0</v>
      </c>
      <c r="AL44" s="106">
        <f ca="1">SUMIF('3_CC_SupplyEvaluation'!$D:$R,(AK$11&amp;$E44),'3_CC_SupplyEvaluation'!$Q:$Q)</f>
        <v>0</v>
      </c>
      <c r="AM44" s="107">
        <f ca="1">SUMIF('3_CC_SupplyEvaluation'!$D:$R,(AK$11&amp;$E44),'3_CC_SupplyEvaluation'!$R:$R)</f>
        <v>0</v>
      </c>
      <c r="AN44" s="105">
        <f ca="1">SUMIF('3_CC_SupplyEvaluation'!$C:$J,(AN$11&amp;$D44),'3_CC_SupplyEvaluation'!$I:$I)</f>
        <v>0</v>
      </c>
      <c r="AO44" s="106">
        <f ca="1">SUMIF('3_CC_SupplyEvaluation'!$D:$R,(AN$11&amp;$E44),'3_CC_SupplyEvaluation'!$Q:$Q)</f>
        <v>0</v>
      </c>
      <c r="AP44" s="107">
        <f ca="1">SUMIF('3_CC_SupplyEvaluation'!$D:$R,(AN$11&amp;$E44),'3_CC_SupplyEvaluation'!$R:$R)</f>
        <v>0</v>
      </c>
    </row>
    <row r="45" spans="1:42" ht="13.9" customHeight="1">
      <c r="A45" s="159"/>
      <c r="B45" s="161"/>
      <c r="C45" s="58">
        <v>3</v>
      </c>
      <c r="D45" s="54" t="str">
        <f>F45</f>
        <v>Polishing - Fine</v>
      </c>
      <c r="E45" s="54" t="str">
        <f>F45&amp;H45&amp;J45</f>
        <v>Polishing - FineOtherProcedure based</v>
      </c>
      <c r="F45" s="54" t="str">
        <f>'2_CC_DemandEvaluation'!C59</f>
        <v>Polishing - Fine</v>
      </c>
      <c r="G45" s="123">
        <f>'2_CC_DemandEvaluation'!G59</f>
        <v>12</v>
      </c>
      <c r="H45" s="54" t="str">
        <f>'2_CC_DemandEvaluation'!H59</f>
        <v>Other</v>
      </c>
      <c r="I45" s="54" t="str">
        <f>'2_CC_DemandEvaluation'!J59</f>
        <v>Worker - Mid</v>
      </c>
      <c r="J45" s="54" t="str">
        <f>'2_CC_DemandEvaluation'!L59</f>
        <v>Procedure based</v>
      </c>
      <c r="K45" s="123">
        <f>'2_CC_DemandEvaluation'!O59</f>
        <v>54</v>
      </c>
      <c r="L45" s="104">
        <f t="shared" si="2"/>
        <v>648</v>
      </c>
      <c r="M45" s="105">
        <f ca="1">SUMIF('3_CC_SupplyEvaluation'!$C:$J,(M$11&amp;$D45),'3_CC_SupplyEvaluation'!$I:$I)</f>
        <v>64</v>
      </c>
      <c r="N45" s="106">
        <f ca="1">SUMIF('3_CC_SupplyEvaluation'!$D:$R,(M$11&amp;$E45),'3_CC_SupplyEvaluation'!$Q:$Q)</f>
        <v>0</v>
      </c>
      <c r="O45" s="107">
        <f ca="1">SUMIF('3_CC_SupplyEvaluation'!$D:$R,(M$11&amp;$E45),'3_CC_SupplyEvaluation'!$R:$R)</f>
        <v>0</v>
      </c>
      <c r="P45" s="105">
        <f ca="1">SUMIF('3_CC_SupplyEvaluation'!$C:$J,(P$11&amp;$D45),'3_CC_SupplyEvaluation'!$I:$I)</f>
        <v>0</v>
      </c>
      <c r="Q45" s="106">
        <f ca="1">SUMIF('3_CC_SupplyEvaluation'!$D:$R,(P$11&amp;$E45),'3_CC_SupplyEvaluation'!$Q:$Q)</f>
        <v>0</v>
      </c>
      <c r="R45" s="107">
        <f ca="1">SUMIF('3_CC_SupplyEvaluation'!$D:$R,(P$11&amp;$E45),'3_CC_SupplyEvaluation'!$R:$R)</f>
        <v>0</v>
      </c>
      <c r="S45" s="105">
        <f ca="1">SUMIF('3_CC_SupplyEvaluation'!$C:$J,(S$11&amp;$D45),'3_CC_SupplyEvaluation'!$I:$I)</f>
        <v>12</v>
      </c>
      <c r="T45" s="106">
        <f ca="1">SUMIF('3_CC_SupplyEvaluation'!$D:$R,(S$11&amp;$E45),'3_CC_SupplyEvaluation'!$Q:$Q)</f>
        <v>60</v>
      </c>
      <c r="U45" s="107">
        <f ca="1">SUMIF('3_CC_SupplyEvaluation'!$D:$R,(S$11&amp;$E45),'3_CC_SupplyEvaluation'!$R:$R)</f>
        <v>720</v>
      </c>
      <c r="V45" s="105">
        <f ca="1">SUMIF('3_CC_SupplyEvaluation'!$C:$J,(V$11&amp;$D45),'3_CC_SupplyEvaluation'!$I:$I)</f>
        <v>27</v>
      </c>
      <c r="W45" s="106">
        <f ca="1">SUMIF('3_CC_SupplyEvaluation'!$D:$R,(V$11&amp;$E45),'3_CC_SupplyEvaluation'!$Q:$Q)</f>
        <v>300</v>
      </c>
      <c r="X45" s="107">
        <f ca="1">SUMIF('3_CC_SupplyEvaluation'!$D:$R,(V$11&amp;$E45),'3_CC_SupplyEvaluation'!$R:$R)</f>
        <v>8100</v>
      </c>
      <c r="Y45" s="105">
        <f ca="1">SUMIF('3_CC_SupplyEvaluation'!$C:$J,(Y$11&amp;$D45),'3_CC_SupplyEvaluation'!$I:$I)</f>
        <v>0</v>
      </c>
      <c r="Z45" s="106">
        <f ca="1">SUMIF('3_CC_SupplyEvaluation'!$D:$R,(Y$11&amp;$E45),'3_CC_SupplyEvaluation'!$Q:$Q)</f>
        <v>0</v>
      </c>
      <c r="AA45" s="107">
        <f ca="1">SUMIF('3_CC_SupplyEvaluation'!$D:$R,(Y$11&amp;$E45),'3_CC_SupplyEvaluation'!$R:$R)</f>
        <v>0</v>
      </c>
      <c r="AB45" s="105">
        <f ca="1">SUMIF('3_CC_SupplyEvaluation'!$C:$J,(AB$11&amp;$D45),'3_CC_SupplyEvaluation'!$I:$I)</f>
        <v>0</v>
      </c>
      <c r="AC45" s="106">
        <f ca="1">SUMIF('3_CC_SupplyEvaluation'!$D:$R,(AB$11&amp;$E45),'3_CC_SupplyEvaluation'!$Q:$Q)</f>
        <v>0</v>
      </c>
      <c r="AD45" s="107">
        <f ca="1">SUMIF('3_CC_SupplyEvaluation'!$D:$R,(AB$11&amp;$E45),'3_CC_SupplyEvaluation'!$R:$R)</f>
        <v>0</v>
      </c>
      <c r="AE45" s="105">
        <f ca="1">SUMIF('3_CC_SupplyEvaluation'!$C:$J,(AE$11&amp;$D45),'3_CC_SupplyEvaluation'!$I:$I)</f>
        <v>0</v>
      </c>
      <c r="AF45" s="106">
        <f ca="1">SUMIF('3_CC_SupplyEvaluation'!$D:$R,(AE$11&amp;$E45),'3_CC_SupplyEvaluation'!$Q:$Q)</f>
        <v>0</v>
      </c>
      <c r="AG45" s="107">
        <f ca="1">SUMIF('3_CC_SupplyEvaluation'!$D:$R,(AE$11&amp;$E45),'3_CC_SupplyEvaluation'!$R:$R)</f>
        <v>0</v>
      </c>
      <c r="AH45" s="105">
        <f ca="1">SUMIF('3_CC_SupplyEvaluation'!$C:$J,(AH$11&amp;$D45),'3_CC_SupplyEvaluation'!$I:$I)</f>
        <v>0</v>
      </c>
      <c r="AI45" s="106">
        <f ca="1">SUMIF('3_CC_SupplyEvaluation'!$D:$R,(AH$11&amp;$E45),'3_CC_SupplyEvaluation'!$Q:$Q)</f>
        <v>0</v>
      </c>
      <c r="AJ45" s="107">
        <f ca="1">SUMIF('3_CC_SupplyEvaluation'!$D:$R,(AH$11&amp;$E45),'3_CC_SupplyEvaluation'!$R:$R)</f>
        <v>0</v>
      </c>
      <c r="AK45" s="105">
        <f ca="1">SUMIF('3_CC_SupplyEvaluation'!$C:$J,(AK$11&amp;$D45),'3_CC_SupplyEvaluation'!$I:$I)</f>
        <v>0</v>
      </c>
      <c r="AL45" s="106">
        <f ca="1">SUMIF('3_CC_SupplyEvaluation'!$D:$R,(AK$11&amp;$E45),'3_CC_SupplyEvaluation'!$Q:$Q)</f>
        <v>0</v>
      </c>
      <c r="AM45" s="107">
        <f ca="1">SUMIF('3_CC_SupplyEvaluation'!$D:$R,(AK$11&amp;$E45),'3_CC_SupplyEvaluation'!$R:$R)</f>
        <v>0</v>
      </c>
      <c r="AN45" s="105">
        <f ca="1">SUMIF('3_CC_SupplyEvaluation'!$C:$J,(AN$11&amp;$D45),'3_CC_SupplyEvaluation'!$I:$I)</f>
        <v>0</v>
      </c>
      <c r="AO45" s="106">
        <f ca="1">SUMIF('3_CC_SupplyEvaluation'!$D:$R,(AN$11&amp;$E45),'3_CC_SupplyEvaluation'!$Q:$Q)</f>
        <v>0</v>
      </c>
      <c r="AP45" s="107">
        <f ca="1">SUMIF('3_CC_SupplyEvaluation'!$D:$R,(AN$11&amp;$E45),'3_CC_SupplyEvaluation'!$R:$R)</f>
        <v>0</v>
      </c>
    </row>
    <row r="46" spans="1:42" ht="13.9" customHeight="1">
      <c r="A46" s="159"/>
      <c r="B46" s="161"/>
      <c r="C46" s="58">
        <v>4</v>
      </c>
      <c r="D46" s="54" t="str">
        <f>F46</f>
        <v>Assembly - Medium</v>
      </c>
      <c r="E46" s="54" t="str">
        <f>F46&amp;H46&amp;J46</f>
        <v>Assembly - MediumWorkplaceProcedure based</v>
      </c>
      <c r="F46" s="54" t="str">
        <f>'2_CC_DemandEvaluation'!C60</f>
        <v>Assembly - Medium</v>
      </c>
      <c r="G46" s="123">
        <f>'2_CC_DemandEvaluation'!G60</f>
        <v>6</v>
      </c>
      <c r="H46" s="54" t="str">
        <f>'2_CC_DemandEvaluation'!H60</f>
        <v>Workplace</v>
      </c>
      <c r="I46" s="54" t="str">
        <f>'2_CC_DemandEvaluation'!J60</f>
        <v>Specialist - Low</v>
      </c>
      <c r="J46" s="54" t="str">
        <f>'2_CC_DemandEvaluation'!L60</f>
        <v>Procedure based</v>
      </c>
      <c r="K46" s="123">
        <f>'2_CC_DemandEvaluation'!O60</f>
        <v>48</v>
      </c>
      <c r="L46" s="104">
        <f>IFERROR(K46*G46,"")</f>
        <v>288</v>
      </c>
      <c r="M46" s="105">
        <f ca="1">SUMIF('3_CC_SupplyEvaluation'!$C:$J,(M$11&amp;$D46),'3_CC_SupplyEvaluation'!$I:$I)</f>
        <v>0</v>
      </c>
      <c r="N46" s="106">
        <f ca="1">SUMIF('3_CC_SupplyEvaluation'!$D:$R,(M$11&amp;$E46),'3_CC_SupplyEvaluation'!$Q:$Q)</f>
        <v>0</v>
      </c>
      <c r="O46" s="107">
        <f ca="1">SUMIF('3_CC_SupplyEvaluation'!$D:$R,(M$11&amp;$E46),'3_CC_SupplyEvaluation'!$R:$R)</f>
        <v>0</v>
      </c>
      <c r="P46" s="105">
        <f ca="1">SUMIF('3_CC_SupplyEvaluation'!$C:$J,(P$11&amp;$D46),'3_CC_SupplyEvaluation'!$I:$I)</f>
        <v>0</v>
      </c>
      <c r="Q46" s="106">
        <f ca="1">SUMIF('3_CC_SupplyEvaluation'!$D:$R,(P$11&amp;$E46),'3_CC_SupplyEvaluation'!$Q:$Q)</f>
        <v>0</v>
      </c>
      <c r="R46" s="107">
        <f ca="1">SUMIF('3_CC_SupplyEvaluation'!$D:$R,(P$11&amp;$E46),'3_CC_SupplyEvaluation'!$R:$R)</f>
        <v>0</v>
      </c>
      <c r="S46" s="105">
        <f ca="1">SUMIF('3_CC_SupplyEvaluation'!$C:$J,(S$11&amp;$D46),'3_CC_SupplyEvaluation'!$I:$I)</f>
        <v>27</v>
      </c>
      <c r="T46" s="106">
        <f ca="1">SUMIF('3_CC_SupplyEvaluation'!$D:$R,(S$11&amp;$E46),'3_CC_SupplyEvaluation'!$Q:$Q)</f>
        <v>180</v>
      </c>
      <c r="U46" s="107">
        <f ca="1">SUMIF('3_CC_SupplyEvaluation'!$D:$R,(S$11&amp;$E46),'3_CC_SupplyEvaluation'!$R:$R)</f>
        <v>4860</v>
      </c>
      <c r="V46" s="105">
        <f ca="1">SUMIF('3_CC_SupplyEvaluation'!$C:$J,(V$11&amp;$D46),'3_CC_SupplyEvaluation'!$I:$I)</f>
        <v>27</v>
      </c>
      <c r="W46" s="106">
        <f ca="1">SUMIF('3_CC_SupplyEvaluation'!$D:$R,(V$11&amp;$E46),'3_CC_SupplyEvaluation'!$Q:$Q)</f>
        <v>300</v>
      </c>
      <c r="X46" s="107">
        <f ca="1">SUMIF('3_CC_SupplyEvaluation'!$D:$R,(V$11&amp;$E46),'3_CC_SupplyEvaluation'!$R:$R)</f>
        <v>8100</v>
      </c>
      <c r="Y46" s="105">
        <f ca="1">SUMIF('3_CC_SupplyEvaluation'!$C:$J,(Y$11&amp;$D46),'3_CC_SupplyEvaluation'!$I:$I)</f>
        <v>0</v>
      </c>
      <c r="Z46" s="106">
        <f ca="1">SUMIF('3_CC_SupplyEvaluation'!$D:$R,(Y$11&amp;$E46),'3_CC_SupplyEvaluation'!$Q:$Q)</f>
        <v>0</v>
      </c>
      <c r="AA46" s="107">
        <f ca="1">SUMIF('3_CC_SupplyEvaluation'!$D:$R,(Y$11&amp;$E46),'3_CC_SupplyEvaluation'!$R:$R)</f>
        <v>0</v>
      </c>
      <c r="AB46" s="105">
        <f ca="1">SUMIF('3_CC_SupplyEvaluation'!$C:$J,(AB$11&amp;$D46),'3_CC_SupplyEvaluation'!$I:$I)</f>
        <v>0</v>
      </c>
      <c r="AC46" s="106">
        <f ca="1">SUMIF('3_CC_SupplyEvaluation'!$D:$R,(AB$11&amp;$E46),'3_CC_SupplyEvaluation'!$Q:$Q)</f>
        <v>0</v>
      </c>
      <c r="AD46" s="107">
        <f ca="1">SUMIF('3_CC_SupplyEvaluation'!$D:$R,(AB$11&amp;$E46),'3_CC_SupplyEvaluation'!$R:$R)</f>
        <v>0</v>
      </c>
      <c r="AE46" s="105">
        <f ca="1">SUMIF('3_CC_SupplyEvaluation'!$C:$J,(AE$11&amp;$D46),'3_CC_SupplyEvaluation'!$I:$I)</f>
        <v>0</v>
      </c>
      <c r="AF46" s="106">
        <f ca="1">SUMIF('3_CC_SupplyEvaluation'!$D:$R,(AE$11&amp;$E46),'3_CC_SupplyEvaluation'!$Q:$Q)</f>
        <v>0</v>
      </c>
      <c r="AG46" s="107">
        <f ca="1">SUMIF('3_CC_SupplyEvaluation'!$D:$R,(AE$11&amp;$E46),'3_CC_SupplyEvaluation'!$R:$R)</f>
        <v>0</v>
      </c>
      <c r="AH46" s="105">
        <f ca="1">SUMIF('3_CC_SupplyEvaluation'!$C:$J,(AH$11&amp;$D46),'3_CC_SupplyEvaluation'!$I:$I)</f>
        <v>0</v>
      </c>
      <c r="AI46" s="106">
        <f ca="1">SUMIF('3_CC_SupplyEvaluation'!$D:$R,(AH$11&amp;$E46),'3_CC_SupplyEvaluation'!$Q:$Q)</f>
        <v>0</v>
      </c>
      <c r="AJ46" s="107">
        <f ca="1">SUMIF('3_CC_SupplyEvaluation'!$D:$R,(AH$11&amp;$E46),'3_CC_SupplyEvaluation'!$R:$R)</f>
        <v>0</v>
      </c>
      <c r="AK46" s="105">
        <f ca="1">SUMIF('3_CC_SupplyEvaluation'!$C:$J,(AK$11&amp;$D46),'3_CC_SupplyEvaluation'!$I:$I)</f>
        <v>0</v>
      </c>
      <c r="AL46" s="106">
        <f ca="1">SUMIF('3_CC_SupplyEvaluation'!$D:$R,(AK$11&amp;$E46),'3_CC_SupplyEvaluation'!$Q:$Q)</f>
        <v>0</v>
      </c>
      <c r="AM46" s="107">
        <f ca="1">SUMIF('3_CC_SupplyEvaluation'!$D:$R,(AK$11&amp;$E46),'3_CC_SupplyEvaluation'!$R:$R)</f>
        <v>0</v>
      </c>
      <c r="AN46" s="105">
        <f ca="1">SUMIF('3_CC_SupplyEvaluation'!$C:$J,(AN$11&amp;$D46),'3_CC_SupplyEvaluation'!$I:$I)</f>
        <v>0</v>
      </c>
      <c r="AO46" s="106">
        <f ca="1">SUMIF('3_CC_SupplyEvaluation'!$D:$R,(AN$11&amp;$E46),'3_CC_SupplyEvaluation'!$Q:$Q)</f>
        <v>0</v>
      </c>
      <c r="AP46" s="107">
        <f ca="1">SUMIF('3_CC_SupplyEvaluation'!$D:$R,(AN$11&amp;$E46),'3_CC_SupplyEvaluation'!$R:$R)</f>
        <v>0</v>
      </c>
    </row>
    <row r="47" spans="1:42" ht="14.45" customHeight="1" thickBot="1">
      <c r="A47" s="160"/>
      <c r="B47" s="162"/>
      <c r="C47" s="93">
        <v>5</v>
      </c>
      <c r="D47" s="95">
        <f>F47</f>
        <v>0</v>
      </c>
      <c r="E47" s="95" t="str">
        <f>F47&amp;H47&amp;J47</f>
        <v>000</v>
      </c>
      <c r="F47" s="95">
        <f>'2_CC_DemandEvaluation'!C61</f>
        <v>0</v>
      </c>
      <c r="G47" s="124" t="str">
        <f>'2_CC_DemandEvaluation'!G61</f>
        <v/>
      </c>
      <c r="H47" s="95">
        <f>'2_CC_DemandEvaluation'!H61</f>
        <v>0</v>
      </c>
      <c r="I47" s="95">
        <f>'2_CC_DemandEvaluation'!J61</f>
        <v>0</v>
      </c>
      <c r="J47" s="95">
        <f>'2_CC_DemandEvaluation'!L61</f>
        <v>0</v>
      </c>
      <c r="K47" s="124" t="str">
        <f>'2_CC_DemandEvaluation'!O61</f>
        <v/>
      </c>
      <c r="L47" s="108" t="str">
        <f>IFERROR(K47*G47,"")</f>
        <v/>
      </c>
      <c r="M47" s="109">
        <f ca="1">SUMIF('3_CC_SupplyEvaluation'!$C:$J,(M$11&amp;$D47),'3_CC_SupplyEvaluation'!$I:$I)</f>
        <v>0</v>
      </c>
      <c r="N47" s="110">
        <f ca="1">SUMIF('3_CC_SupplyEvaluation'!$D:$R,(M$11&amp;$E47),'3_CC_SupplyEvaluation'!$Q:$Q)</f>
        <v>0</v>
      </c>
      <c r="O47" s="111">
        <f ca="1">SUMIF('3_CC_SupplyEvaluation'!$D:$R,(M$11&amp;$E47),'3_CC_SupplyEvaluation'!$R:$R)</f>
        <v>0</v>
      </c>
      <c r="P47" s="109">
        <f ca="1">SUMIF('3_CC_SupplyEvaluation'!$C:$J,(P$11&amp;$D47),'3_CC_SupplyEvaluation'!$I:$I)</f>
        <v>0</v>
      </c>
      <c r="Q47" s="110">
        <f ca="1">SUMIF('3_CC_SupplyEvaluation'!$D:$R,(P$11&amp;$E47),'3_CC_SupplyEvaluation'!$Q:$Q)</f>
        <v>0</v>
      </c>
      <c r="R47" s="111">
        <f ca="1">SUMIF('3_CC_SupplyEvaluation'!$D:$R,(P$11&amp;$E47),'3_CC_SupplyEvaluation'!$R:$R)</f>
        <v>0</v>
      </c>
      <c r="S47" s="109">
        <f ca="1">SUMIF('3_CC_SupplyEvaluation'!$C:$J,(S$11&amp;$D47),'3_CC_SupplyEvaluation'!$I:$I)</f>
        <v>0</v>
      </c>
      <c r="T47" s="110">
        <f ca="1">SUMIF('3_CC_SupplyEvaluation'!$D:$R,(S$11&amp;$E47),'3_CC_SupplyEvaluation'!$Q:$Q)</f>
        <v>0</v>
      </c>
      <c r="U47" s="111">
        <f ca="1">SUMIF('3_CC_SupplyEvaluation'!$D:$R,(S$11&amp;$E47),'3_CC_SupplyEvaluation'!$R:$R)</f>
        <v>0</v>
      </c>
      <c r="V47" s="109">
        <f ca="1">SUMIF('3_CC_SupplyEvaluation'!$C:$J,(V$11&amp;$D47),'3_CC_SupplyEvaluation'!$I:$I)</f>
        <v>0</v>
      </c>
      <c r="W47" s="110">
        <f ca="1">SUMIF('3_CC_SupplyEvaluation'!$D:$R,(V$11&amp;$E47),'3_CC_SupplyEvaluation'!$Q:$Q)</f>
        <v>0</v>
      </c>
      <c r="X47" s="111">
        <f ca="1">SUMIF('3_CC_SupplyEvaluation'!$D:$R,(V$11&amp;$E47),'3_CC_SupplyEvaluation'!$R:$R)</f>
        <v>0</v>
      </c>
      <c r="Y47" s="109">
        <f ca="1">SUMIF('3_CC_SupplyEvaluation'!$C:$J,(Y$11&amp;$D47),'3_CC_SupplyEvaluation'!$I:$I)</f>
        <v>0</v>
      </c>
      <c r="Z47" s="110">
        <f ca="1">SUMIF('3_CC_SupplyEvaluation'!$D:$R,(Y$11&amp;$E47),'3_CC_SupplyEvaluation'!$Q:$Q)</f>
        <v>0</v>
      </c>
      <c r="AA47" s="111">
        <f ca="1">SUMIF('3_CC_SupplyEvaluation'!$D:$R,(Y$11&amp;$E47),'3_CC_SupplyEvaluation'!$R:$R)</f>
        <v>0</v>
      </c>
      <c r="AB47" s="109">
        <f ca="1">SUMIF('3_CC_SupplyEvaluation'!$C:$J,(AB$11&amp;$D47),'3_CC_SupplyEvaluation'!$I:$I)</f>
        <v>0</v>
      </c>
      <c r="AC47" s="110">
        <f ca="1">SUMIF('3_CC_SupplyEvaluation'!$D:$R,(AB$11&amp;$E47),'3_CC_SupplyEvaluation'!$Q:$Q)</f>
        <v>0</v>
      </c>
      <c r="AD47" s="111">
        <f ca="1">SUMIF('3_CC_SupplyEvaluation'!$D:$R,(AB$11&amp;$E47),'3_CC_SupplyEvaluation'!$R:$R)</f>
        <v>0</v>
      </c>
      <c r="AE47" s="109">
        <f ca="1">SUMIF('3_CC_SupplyEvaluation'!$C:$J,(AE$11&amp;$D47),'3_CC_SupplyEvaluation'!$I:$I)</f>
        <v>0</v>
      </c>
      <c r="AF47" s="110">
        <f ca="1">SUMIF('3_CC_SupplyEvaluation'!$D:$R,(AE$11&amp;$E47),'3_CC_SupplyEvaluation'!$Q:$Q)</f>
        <v>0</v>
      </c>
      <c r="AG47" s="111">
        <f ca="1">SUMIF('3_CC_SupplyEvaluation'!$D:$R,(AE$11&amp;$E47),'3_CC_SupplyEvaluation'!$R:$R)</f>
        <v>0</v>
      </c>
      <c r="AH47" s="109">
        <f ca="1">SUMIF('3_CC_SupplyEvaluation'!$C:$J,(AH$11&amp;$D47),'3_CC_SupplyEvaluation'!$I:$I)</f>
        <v>0</v>
      </c>
      <c r="AI47" s="110">
        <f ca="1">SUMIF('3_CC_SupplyEvaluation'!$D:$R,(AH$11&amp;$E47),'3_CC_SupplyEvaluation'!$Q:$Q)</f>
        <v>0</v>
      </c>
      <c r="AJ47" s="111">
        <f ca="1">SUMIF('3_CC_SupplyEvaluation'!$D:$R,(AH$11&amp;$E47),'3_CC_SupplyEvaluation'!$R:$R)</f>
        <v>0</v>
      </c>
      <c r="AK47" s="109">
        <f ca="1">SUMIF('3_CC_SupplyEvaluation'!$C:$J,(AK$11&amp;$D47),'3_CC_SupplyEvaluation'!$I:$I)</f>
        <v>0</v>
      </c>
      <c r="AL47" s="110">
        <f ca="1">SUMIF('3_CC_SupplyEvaluation'!$D:$R,(AK$11&amp;$E47),'3_CC_SupplyEvaluation'!$Q:$Q)</f>
        <v>0</v>
      </c>
      <c r="AM47" s="111">
        <f ca="1">SUMIF('3_CC_SupplyEvaluation'!$D:$R,(AK$11&amp;$E47),'3_CC_SupplyEvaluation'!$R:$R)</f>
        <v>0</v>
      </c>
      <c r="AN47" s="109">
        <f ca="1">SUMIF('3_CC_SupplyEvaluation'!$C:$J,(AN$11&amp;$D47),'3_CC_SupplyEvaluation'!$I:$I)</f>
        <v>0</v>
      </c>
      <c r="AO47" s="110">
        <f ca="1">SUMIF('3_CC_SupplyEvaluation'!$D:$R,(AN$11&amp;$E47),'3_CC_SupplyEvaluation'!$Q:$Q)</f>
        <v>0</v>
      </c>
      <c r="AP47" s="111">
        <f ca="1">SUMIF('3_CC_SupplyEvaluation'!$D:$R,(AN$11&amp;$E47),'3_CC_SupplyEvaluation'!$R:$R)</f>
        <v>0</v>
      </c>
    </row>
    <row r="48" spans="1:42" ht="13.5" thickBot="1"/>
    <row r="49" spans="1:42" ht="19.5" thickBot="1">
      <c r="M49" s="99" t="s">
        <v>158</v>
      </c>
      <c r="N49" s="100"/>
      <c r="O49" s="100"/>
      <c r="P49" s="101"/>
      <c r="Q49" s="101"/>
      <c r="R49" s="101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</row>
    <row r="50" spans="1:42" ht="15" customHeight="1">
      <c r="A50" s="39"/>
      <c r="B50" s="39"/>
      <c r="M50" s="163" t="str">
        <f>'3_CC_SupplyEvaluation'!A$16</f>
        <v>Source A (1)</v>
      </c>
      <c r="N50" s="164"/>
      <c r="O50" s="165"/>
      <c r="P50" s="163" t="str">
        <f>'3_CC_SupplyEvaluation'!A$39</f>
        <v>Source B (2)</v>
      </c>
      <c r="Q50" s="164"/>
      <c r="R50" s="165"/>
      <c r="S50" s="163" t="str">
        <f>'3_CC_SupplyEvaluation'!A$62</f>
        <v>Source C (3)</v>
      </c>
      <c r="T50" s="164"/>
      <c r="U50" s="165"/>
      <c r="V50" s="164" t="str">
        <f>'3_CC_SupplyEvaluation'!A$85</f>
        <v>Source C (4)</v>
      </c>
      <c r="W50" s="164"/>
      <c r="X50" s="164"/>
      <c r="Y50" s="163" t="str">
        <f>'3_CC_SupplyEvaluation'!A$108</f>
        <v>Plant / Supplier</v>
      </c>
      <c r="Z50" s="164"/>
      <c r="AA50" s="165"/>
      <c r="AB50" s="164" t="str">
        <f>'3_CC_SupplyEvaluation'!A$131</f>
        <v>Plant / Supplier</v>
      </c>
      <c r="AC50" s="164"/>
      <c r="AD50" s="164"/>
      <c r="AE50" s="163" t="str">
        <f>'3_CC_SupplyEvaluation'!A$154</f>
        <v>Plant / Supplier</v>
      </c>
      <c r="AF50" s="164"/>
      <c r="AG50" s="165"/>
      <c r="AH50" s="164" t="str">
        <f>'3_CC_SupplyEvaluation'!A$177</f>
        <v>Plant / Supplier</v>
      </c>
      <c r="AI50" s="164"/>
      <c r="AJ50" s="164"/>
      <c r="AK50" s="163" t="str">
        <f>'3_CC_SupplyEvaluation'!A$200</f>
        <v>Plant / Supplier</v>
      </c>
      <c r="AL50" s="164"/>
      <c r="AM50" s="165"/>
      <c r="AN50" s="164" t="str">
        <f>'3_CC_SupplyEvaluation'!A$223</f>
        <v>Plant / Supplier</v>
      </c>
      <c r="AO50" s="164"/>
      <c r="AP50" s="165"/>
    </row>
    <row r="51" spans="1:42">
      <c r="M51" s="166"/>
      <c r="N51" s="167"/>
      <c r="O51" s="168"/>
      <c r="P51" s="166"/>
      <c r="Q51" s="167"/>
      <c r="R51" s="168"/>
      <c r="S51" s="166"/>
      <c r="T51" s="167"/>
      <c r="U51" s="168"/>
      <c r="V51" s="167"/>
      <c r="W51" s="167"/>
      <c r="X51" s="167"/>
      <c r="Y51" s="166"/>
      <c r="Z51" s="167"/>
      <c r="AA51" s="168"/>
      <c r="AB51" s="167"/>
      <c r="AC51" s="167"/>
      <c r="AD51" s="167"/>
      <c r="AE51" s="166"/>
      <c r="AF51" s="167"/>
      <c r="AG51" s="168"/>
      <c r="AH51" s="167"/>
      <c r="AI51" s="167"/>
      <c r="AJ51" s="167"/>
      <c r="AK51" s="166"/>
      <c r="AL51" s="167"/>
      <c r="AM51" s="168"/>
      <c r="AN51" s="167"/>
      <c r="AO51" s="167"/>
      <c r="AP51" s="168"/>
    </row>
    <row r="52" spans="1:42">
      <c r="I52" s="29"/>
      <c r="M52" s="166"/>
      <c r="N52" s="167"/>
      <c r="O52" s="168"/>
      <c r="P52" s="166"/>
      <c r="Q52" s="167"/>
      <c r="R52" s="168"/>
      <c r="S52" s="166"/>
      <c r="T52" s="167"/>
      <c r="U52" s="168"/>
      <c r="V52" s="167"/>
      <c r="W52" s="167"/>
      <c r="X52" s="167"/>
      <c r="Y52" s="166"/>
      <c r="Z52" s="167"/>
      <c r="AA52" s="168"/>
      <c r="AB52" s="167"/>
      <c r="AC52" s="167"/>
      <c r="AD52" s="167"/>
      <c r="AE52" s="166"/>
      <c r="AF52" s="167"/>
      <c r="AG52" s="168"/>
      <c r="AH52" s="167"/>
      <c r="AI52" s="167"/>
      <c r="AJ52" s="167"/>
      <c r="AK52" s="166"/>
      <c r="AL52" s="167"/>
      <c r="AM52" s="168"/>
      <c r="AN52" s="167"/>
      <c r="AO52" s="167"/>
      <c r="AP52" s="168"/>
    </row>
    <row r="53" spans="1:42" ht="19.5" thickBot="1">
      <c r="A53" s="116" t="s">
        <v>159</v>
      </c>
      <c r="B53" s="117"/>
      <c r="C53" s="118"/>
      <c r="D53" s="119"/>
      <c r="E53" s="119"/>
      <c r="F53" s="119"/>
      <c r="G53" s="120"/>
      <c r="H53" s="119"/>
      <c r="I53" s="118"/>
      <c r="J53" s="119"/>
      <c r="K53" s="121"/>
      <c r="L53" s="119"/>
      <c r="M53" s="166"/>
      <c r="N53" s="167"/>
      <c r="O53" s="168"/>
      <c r="P53" s="166"/>
      <c r="Q53" s="167"/>
      <c r="R53" s="168"/>
      <c r="S53" s="166"/>
      <c r="T53" s="167"/>
      <c r="U53" s="168"/>
      <c r="V53" s="167"/>
      <c r="W53" s="167"/>
      <c r="X53" s="167"/>
      <c r="Y53" s="166"/>
      <c r="Z53" s="167"/>
      <c r="AA53" s="168"/>
      <c r="AB53" s="167"/>
      <c r="AC53" s="167"/>
      <c r="AD53" s="167"/>
      <c r="AE53" s="166"/>
      <c r="AF53" s="167"/>
      <c r="AG53" s="168"/>
      <c r="AH53" s="167"/>
      <c r="AI53" s="167"/>
      <c r="AJ53" s="167"/>
      <c r="AK53" s="166"/>
      <c r="AL53" s="167"/>
      <c r="AM53" s="168"/>
      <c r="AN53" s="167"/>
      <c r="AO53" s="167"/>
      <c r="AP53" s="168"/>
    </row>
    <row r="54" spans="1:42" ht="13.5" thickBot="1">
      <c r="A54" s="45"/>
      <c r="B54" s="47"/>
      <c r="C54" s="46"/>
      <c r="D54" s="47"/>
      <c r="E54" s="47"/>
      <c r="F54" s="47"/>
      <c r="G54" s="46"/>
      <c r="H54" s="47"/>
      <c r="I54" s="47"/>
      <c r="J54" s="47"/>
      <c r="K54" s="47"/>
      <c r="L54" s="49"/>
      <c r="M54" s="169"/>
      <c r="N54" s="170"/>
      <c r="O54" s="171"/>
      <c r="P54" s="166"/>
      <c r="Q54" s="167"/>
      <c r="R54" s="168"/>
      <c r="S54" s="166"/>
      <c r="T54" s="167"/>
      <c r="U54" s="168"/>
      <c r="V54" s="167"/>
      <c r="W54" s="167"/>
      <c r="X54" s="167"/>
      <c r="Y54" s="166"/>
      <c r="Z54" s="167"/>
      <c r="AA54" s="168"/>
      <c r="AB54" s="167"/>
      <c r="AC54" s="167"/>
      <c r="AD54" s="167"/>
      <c r="AE54" s="166"/>
      <c r="AF54" s="167"/>
      <c r="AG54" s="168"/>
      <c r="AH54" s="167"/>
      <c r="AI54" s="167"/>
      <c r="AJ54" s="167"/>
      <c r="AK54" s="166"/>
      <c r="AL54" s="167"/>
      <c r="AM54" s="168"/>
      <c r="AN54" s="167"/>
      <c r="AO54" s="167"/>
      <c r="AP54" s="168"/>
    </row>
    <row r="55" spans="1:42" ht="25.5" customHeight="1">
      <c r="A55" s="103" t="s">
        <v>107</v>
      </c>
      <c r="B55" s="55" t="s">
        <v>94</v>
      </c>
      <c r="C55" s="53" t="s">
        <v>103</v>
      </c>
      <c r="D55" s="55" t="s">
        <v>114</v>
      </c>
      <c r="E55" s="55" t="s">
        <v>115</v>
      </c>
      <c r="F55" s="54" t="s">
        <v>122</v>
      </c>
      <c r="G55" s="122" t="s">
        <v>104</v>
      </c>
      <c r="H55" s="55" t="s">
        <v>152</v>
      </c>
      <c r="I55" s="55" t="s">
        <v>108</v>
      </c>
      <c r="J55" s="55" t="s">
        <v>124</v>
      </c>
      <c r="K55" s="122" t="s">
        <v>92</v>
      </c>
      <c r="L55" s="125" t="s">
        <v>105</v>
      </c>
      <c r="M55" s="129" t="s">
        <v>118</v>
      </c>
      <c r="N55" s="130" t="s">
        <v>119</v>
      </c>
      <c r="O55" s="130" t="s">
        <v>120</v>
      </c>
      <c r="P55" s="129" t="s">
        <v>118</v>
      </c>
      <c r="Q55" s="130" t="s">
        <v>119</v>
      </c>
      <c r="R55" s="131" t="s">
        <v>120</v>
      </c>
      <c r="S55" s="129" t="s">
        <v>118</v>
      </c>
      <c r="T55" s="130" t="s">
        <v>119</v>
      </c>
      <c r="U55" s="131" t="s">
        <v>120</v>
      </c>
      <c r="V55" s="132" t="s">
        <v>118</v>
      </c>
      <c r="W55" s="130" t="s">
        <v>119</v>
      </c>
      <c r="X55" s="133" t="s">
        <v>120</v>
      </c>
      <c r="Y55" s="129" t="s">
        <v>118</v>
      </c>
      <c r="Z55" s="130" t="s">
        <v>119</v>
      </c>
      <c r="AA55" s="131" t="s">
        <v>120</v>
      </c>
      <c r="AB55" s="132" t="s">
        <v>118</v>
      </c>
      <c r="AC55" s="130" t="s">
        <v>119</v>
      </c>
      <c r="AD55" s="133" t="s">
        <v>120</v>
      </c>
      <c r="AE55" s="129" t="s">
        <v>118</v>
      </c>
      <c r="AF55" s="130" t="s">
        <v>119</v>
      </c>
      <c r="AG55" s="131" t="s">
        <v>120</v>
      </c>
      <c r="AH55" s="132" t="s">
        <v>118</v>
      </c>
      <c r="AI55" s="130" t="s">
        <v>119</v>
      </c>
      <c r="AJ55" s="133" t="s">
        <v>120</v>
      </c>
      <c r="AK55" s="129" t="s">
        <v>118</v>
      </c>
      <c r="AL55" s="130" t="s">
        <v>119</v>
      </c>
      <c r="AM55" s="131" t="s">
        <v>120</v>
      </c>
      <c r="AN55" s="132" t="s">
        <v>118</v>
      </c>
      <c r="AO55" s="130" t="s">
        <v>119</v>
      </c>
      <c r="AP55" s="131" t="s">
        <v>120</v>
      </c>
    </row>
    <row r="56" spans="1:42" ht="13.9" customHeight="1">
      <c r="A56" s="159">
        <f>'2_CC_DemandEvaluation'!A21</f>
        <v>0</v>
      </c>
      <c r="B56" s="161" t="e">
        <f>'2_CC_DemandEvaluation'!F21</f>
        <v>#DIV/0!</v>
      </c>
      <c r="C56" s="58">
        <v>1</v>
      </c>
      <c r="D56" s="54">
        <f>F56</f>
        <v>0</v>
      </c>
      <c r="E56" s="54" t="str">
        <f>F56&amp;H56&amp;J56</f>
        <v>000</v>
      </c>
      <c r="F56" s="54">
        <f>'2_CC_DemandEvaluation'!C66</f>
        <v>0</v>
      </c>
      <c r="G56" s="123" t="str">
        <f>'2_CC_DemandEvaluation'!G66</f>
        <v/>
      </c>
      <c r="H56" s="54">
        <f>'2_CC_DemandEvaluation'!H66</f>
        <v>0</v>
      </c>
      <c r="I56" s="54">
        <f>'2_CC_DemandEvaluation'!J66</f>
        <v>0</v>
      </c>
      <c r="J56" s="54">
        <f>'2_CC_DemandEvaluation'!L66</f>
        <v>0</v>
      </c>
      <c r="K56" s="123" t="str">
        <f>'2_CC_DemandEvaluation'!O66</f>
        <v/>
      </c>
      <c r="L56" s="104" t="str">
        <f t="shared" ref="L56:L58" si="3">IFERROR(K56*G56,"")</f>
        <v/>
      </c>
      <c r="M56" s="105">
        <f ca="1">SUMIF('3_CC_SupplyEvaluation'!$C:$J,(M$11&amp;$D56),'3_CC_SupplyEvaluation'!$I:$I)</f>
        <v>0</v>
      </c>
      <c r="N56" s="106">
        <f ca="1">SUMIF('3_CC_SupplyEvaluation'!$D:$R,(M$11&amp;$E56),'3_CC_SupplyEvaluation'!$Q:$Q)</f>
        <v>0</v>
      </c>
      <c r="O56" s="107">
        <f ca="1">SUMIF('3_CC_SupplyEvaluation'!$D:$R,(M$11&amp;$E56),'3_CC_SupplyEvaluation'!$R:$R)</f>
        <v>0</v>
      </c>
      <c r="P56" s="105">
        <f ca="1">SUMIF('3_CC_SupplyEvaluation'!$C:$J,(P$11&amp;$D56),'3_CC_SupplyEvaluation'!$I:$I)</f>
        <v>0</v>
      </c>
      <c r="Q56" s="106">
        <f ca="1">SUMIF('3_CC_SupplyEvaluation'!$D:$R,(P$11&amp;$E56),'3_CC_SupplyEvaluation'!$Q:$Q)</f>
        <v>0</v>
      </c>
      <c r="R56" s="107">
        <f ca="1">SUMIF('3_CC_SupplyEvaluation'!$D:$R,(P$11&amp;$E56),'3_CC_SupplyEvaluation'!$R:$R)</f>
        <v>0</v>
      </c>
      <c r="S56" s="105">
        <f ca="1">SUMIF('3_CC_SupplyEvaluation'!$C:$J,(S$11&amp;$D56),'3_CC_SupplyEvaluation'!$I:$I)</f>
        <v>0</v>
      </c>
      <c r="T56" s="106">
        <f ca="1">SUMIF('3_CC_SupplyEvaluation'!$D:$R,(S$11&amp;$E56),'3_CC_SupplyEvaluation'!$Q:$Q)</f>
        <v>0</v>
      </c>
      <c r="U56" s="107">
        <f ca="1">SUMIF('3_CC_SupplyEvaluation'!$D:$R,(S$11&amp;$E56),'3_CC_SupplyEvaluation'!$R:$R)</f>
        <v>0</v>
      </c>
      <c r="V56" s="105">
        <f ca="1">SUMIF('3_CC_SupplyEvaluation'!$C:$J,(V$11&amp;$D56),'3_CC_SupplyEvaluation'!$I:$I)</f>
        <v>0</v>
      </c>
      <c r="W56" s="106">
        <f ca="1">SUMIF('3_CC_SupplyEvaluation'!$D:$R,(V$11&amp;$E56),'3_CC_SupplyEvaluation'!$Q:$Q)</f>
        <v>0</v>
      </c>
      <c r="X56" s="107">
        <f ca="1">SUMIF('3_CC_SupplyEvaluation'!$D:$R,(V$11&amp;$E56),'3_CC_SupplyEvaluation'!$R:$R)</f>
        <v>0</v>
      </c>
      <c r="Y56" s="105">
        <f ca="1">SUMIF('3_CC_SupplyEvaluation'!$C:$J,(Y$11&amp;$D56),'3_CC_SupplyEvaluation'!$I:$I)</f>
        <v>0</v>
      </c>
      <c r="Z56" s="106">
        <f ca="1">SUMIF('3_CC_SupplyEvaluation'!$D:$R,(Y$11&amp;$E56),'3_CC_SupplyEvaluation'!$Q:$Q)</f>
        <v>0</v>
      </c>
      <c r="AA56" s="107">
        <f ca="1">SUMIF('3_CC_SupplyEvaluation'!$D:$R,(Y$11&amp;$E56),'3_CC_SupplyEvaluation'!$R:$R)</f>
        <v>0</v>
      </c>
      <c r="AB56" s="105">
        <f ca="1">SUMIF('3_CC_SupplyEvaluation'!$C:$J,(AB$11&amp;$D56),'3_CC_SupplyEvaluation'!$I:$I)</f>
        <v>0</v>
      </c>
      <c r="AC56" s="106">
        <f ca="1">SUMIF('3_CC_SupplyEvaluation'!$D:$R,(AB$11&amp;$E56),'3_CC_SupplyEvaluation'!$Q:$Q)</f>
        <v>0</v>
      </c>
      <c r="AD56" s="107">
        <f ca="1">SUMIF('3_CC_SupplyEvaluation'!$D:$R,(AB$11&amp;$E56),'3_CC_SupplyEvaluation'!$R:$R)</f>
        <v>0</v>
      </c>
      <c r="AE56" s="105">
        <f ca="1">SUMIF('3_CC_SupplyEvaluation'!$C:$J,(AE$11&amp;$D56),'3_CC_SupplyEvaluation'!$I:$I)</f>
        <v>0</v>
      </c>
      <c r="AF56" s="106">
        <f ca="1">SUMIF('3_CC_SupplyEvaluation'!$D:$R,(AE$11&amp;$E56),'3_CC_SupplyEvaluation'!$Q:$Q)</f>
        <v>0</v>
      </c>
      <c r="AG56" s="107">
        <f ca="1">SUMIF('3_CC_SupplyEvaluation'!$D:$R,(AE$11&amp;$E56),'3_CC_SupplyEvaluation'!$R:$R)</f>
        <v>0</v>
      </c>
      <c r="AH56" s="105">
        <f ca="1">SUMIF('3_CC_SupplyEvaluation'!$C:$J,(AH$11&amp;$D56),'3_CC_SupplyEvaluation'!$I:$I)</f>
        <v>0</v>
      </c>
      <c r="AI56" s="106">
        <f ca="1">SUMIF('3_CC_SupplyEvaluation'!$D:$R,(AH$11&amp;$E56),'3_CC_SupplyEvaluation'!$Q:$Q)</f>
        <v>0</v>
      </c>
      <c r="AJ56" s="107">
        <f ca="1">SUMIF('3_CC_SupplyEvaluation'!$D:$R,(AH$11&amp;$E56),'3_CC_SupplyEvaluation'!$R:$R)</f>
        <v>0</v>
      </c>
      <c r="AK56" s="105">
        <f ca="1">SUMIF('3_CC_SupplyEvaluation'!$C:$J,(AK$11&amp;$D56),'3_CC_SupplyEvaluation'!$I:$I)</f>
        <v>0</v>
      </c>
      <c r="AL56" s="106">
        <f ca="1">SUMIF('3_CC_SupplyEvaluation'!$D:$R,(AK$11&amp;$E56),'3_CC_SupplyEvaluation'!$Q:$Q)</f>
        <v>0</v>
      </c>
      <c r="AM56" s="107">
        <f ca="1">SUMIF('3_CC_SupplyEvaluation'!$D:$R,(AK$11&amp;$E56),'3_CC_SupplyEvaluation'!$R:$R)</f>
        <v>0</v>
      </c>
      <c r="AN56" s="105">
        <f ca="1">SUMIF('3_CC_SupplyEvaluation'!$C:$J,(AN$11&amp;$D56),'3_CC_SupplyEvaluation'!$I:$I)</f>
        <v>0</v>
      </c>
      <c r="AO56" s="106">
        <f ca="1">SUMIF('3_CC_SupplyEvaluation'!$D:$R,(AN$11&amp;$E56),'3_CC_SupplyEvaluation'!$Q:$Q)</f>
        <v>0</v>
      </c>
      <c r="AP56" s="107">
        <f ca="1">SUMIF('3_CC_SupplyEvaluation'!$D:$R,(AN$11&amp;$E56),'3_CC_SupplyEvaluation'!$R:$R)</f>
        <v>0</v>
      </c>
    </row>
    <row r="57" spans="1:42" ht="13.9" customHeight="1">
      <c r="A57" s="159"/>
      <c r="B57" s="161"/>
      <c r="C57" s="58">
        <v>2</v>
      </c>
      <c r="D57" s="54">
        <f>F57</f>
        <v>0</v>
      </c>
      <c r="E57" s="54" t="str">
        <f>F57&amp;H57&amp;J57</f>
        <v>000</v>
      </c>
      <c r="F57" s="54">
        <f>'2_CC_DemandEvaluation'!C67</f>
        <v>0</v>
      </c>
      <c r="G57" s="123" t="str">
        <f>'2_CC_DemandEvaluation'!G67</f>
        <v/>
      </c>
      <c r="H57" s="54">
        <f>'2_CC_DemandEvaluation'!H67</f>
        <v>0</v>
      </c>
      <c r="I57" s="54">
        <f>'2_CC_DemandEvaluation'!J67</f>
        <v>0</v>
      </c>
      <c r="J57" s="54">
        <f>'2_CC_DemandEvaluation'!L67</f>
        <v>0</v>
      </c>
      <c r="K57" s="123" t="str">
        <f>'2_CC_DemandEvaluation'!O67</f>
        <v/>
      </c>
      <c r="L57" s="104" t="str">
        <f t="shared" si="3"/>
        <v/>
      </c>
      <c r="M57" s="105">
        <f ca="1">SUMIF('3_CC_SupplyEvaluation'!$C:$J,(M$11&amp;$D57),'3_CC_SupplyEvaluation'!$I:$I)</f>
        <v>0</v>
      </c>
      <c r="N57" s="106">
        <f ca="1">SUMIF('3_CC_SupplyEvaluation'!$D:$R,(M$11&amp;$E57),'3_CC_SupplyEvaluation'!$Q:$Q)</f>
        <v>0</v>
      </c>
      <c r="O57" s="107">
        <f ca="1">SUMIF('3_CC_SupplyEvaluation'!$D:$R,(M$11&amp;$E57),'3_CC_SupplyEvaluation'!$R:$R)</f>
        <v>0</v>
      </c>
      <c r="P57" s="105">
        <f ca="1">SUMIF('3_CC_SupplyEvaluation'!$C:$J,(P$11&amp;$D57),'3_CC_SupplyEvaluation'!$I:$I)</f>
        <v>0</v>
      </c>
      <c r="Q57" s="106">
        <f ca="1">SUMIF('3_CC_SupplyEvaluation'!$D:$R,(P$11&amp;$E57),'3_CC_SupplyEvaluation'!$Q:$Q)</f>
        <v>0</v>
      </c>
      <c r="R57" s="107">
        <f ca="1">SUMIF('3_CC_SupplyEvaluation'!$D:$R,(P$11&amp;$E57),'3_CC_SupplyEvaluation'!$R:$R)</f>
        <v>0</v>
      </c>
      <c r="S57" s="105">
        <f ca="1">SUMIF('3_CC_SupplyEvaluation'!$C:$J,(S$11&amp;$D57),'3_CC_SupplyEvaluation'!$I:$I)</f>
        <v>0</v>
      </c>
      <c r="T57" s="106">
        <f ca="1">SUMIF('3_CC_SupplyEvaluation'!$D:$R,(S$11&amp;$E57),'3_CC_SupplyEvaluation'!$Q:$Q)</f>
        <v>0</v>
      </c>
      <c r="U57" s="107">
        <f ca="1">SUMIF('3_CC_SupplyEvaluation'!$D:$R,(S$11&amp;$E57),'3_CC_SupplyEvaluation'!$R:$R)</f>
        <v>0</v>
      </c>
      <c r="V57" s="105">
        <f ca="1">SUMIF('3_CC_SupplyEvaluation'!$C:$J,(V$11&amp;$D57),'3_CC_SupplyEvaluation'!$I:$I)</f>
        <v>0</v>
      </c>
      <c r="W57" s="106">
        <f ca="1">SUMIF('3_CC_SupplyEvaluation'!$D:$R,(V$11&amp;$E57),'3_CC_SupplyEvaluation'!$Q:$Q)</f>
        <v>0</v>
      </c>
      <c r="X57" s="107">
        <f ca="1">SUMIF('3_CC_SupplyEvaluation'!$D:$R,(V$11&amp;$E57),'3_CC_SupplyEvaluation'!$R:$R)</f>
        <v>0</v>
      </c>
      <c r="Y57" s="105">
        <f ca="1">SUMIF('3_CC_SupplyEvaluation'!$C:$J,(Y$11&amp;$D57),'3_CC_SupplyEvaluation'!$I:$I)</f>
        <v>0</v>
      </c>
      <c r="Z57" s="106">
        <f ca="1">SUMIF('3_CC_SupplyEvaluation'!$D:$R,(Y$11&amp;$E57),'3_CC_SupplyEvaluation'!$Q:$Q)</f>
        <v>0</v>
      </c>
      <c r="AA57" s="107">
        <f ca="1">SUMIF('3_CC_SupplyEvaluation'!$D:$R,(Y$11&amp;$E57),'3_CC_SupplyEvaluation'!$R:$R)</f>
        <v>0</v>
      </c>
      <c r="AB57" s="105">
        <f ca="1">SUMIF('3_CC_SupplyEvaluation'!$C:$J,(AB$11&amp;$D57),'3_CC_SupplyEvaluation'!$I:$I)</f>
        <v>0</v>
      </c>
      <c r="AC57" s="106">
        <f ca="1">SUMIF('3_CC_SupplyEvaluation'!$D:$R,(AB$11&amp;$E57),'3_CC_SupplyEvaluation'!$Q:$Q)</f>
        <v>0</v>
      </c>
      <c r="AD57" s="107">
        <f ca="1">SUMIF('3_CC_SupplyEvaluation'!$D:$R,(AB$11&amp;$E57),'3_CC_SupplyEvaluation'!$R:$R)</f>
        <v>0</v>
      </c>
      <c r="AE57" s="105">
        <f ca="1">SUMIF('3_CC_SupplyEvaluation'!$C:$J,(AE$11&amp;$D57),'3_CC_SupplyEvaluation'!$I:$I)</f>
        <v>0</v>
      </c>
      <c r="AF57" s="106">
        <f ca="1">SUMIF('3_CC_SupplyEvaluation'!$D:$R,(AE$11&amp;$E57),'3_CC_SupplyEvaluation'!$Q:$Q)</f>
        <v>0</v>
      </c>
      <c r="AG57" s="107">
        <f ca="1">SUMIF('3_CC_SupplyEvaluation'!$D:$R,(AE$11&amp;$E57),'3_CC_SupplyEvaluation'!$R:$R)</f>
        <v>0</v>
      </c>
      <c r="AH57" s="105">
        <f ca="1">SUMIF('3_CC_SupplyEvaluation'!$C:$J,(AH$11&amp;$D57),'3_CC_SupplyEvaluation'!$I:$I)</f>
        <v>0</v>
      </c>
      <c r="AI57" s="106">
        <f ca="1">SUMIF('3_CC_SupplyEvaluation'!$D:$R,(AH$11&amp;$E57),'3_CC_SupplyEvaluation'!$Q:$Q)</f>
        <v>0</v>
      </c>
      <c r="AJ57" s="107">
        <f ca="1">SUMIF('3_CC_SupplyEvaluation'!$D:$R,(AH$11&amp;$E57),'3_CC_SupplyEvaluation'!$R:$R)</f>
        <v>0</v>
      </c>
      <c r="AK57" s="105">
        <f ca="1">SUMIF('3_CC_SupplyEvaluation'!$C:$J,(AK$11&amp;$D57),'3_CC_SupplyEvaluation'!$I:$I)</f>
        <v>0</v>
      </c>
      <c r="AL57" s="106">
        <f ca="1">SUMIF('3_CC_SupplyEvaluation'!$D:$R,(AK$11&amp;$E57),'3_CC_SupplyEvaluation'!$Q:$Q)</f>
        <v>0</v>
      </c>
      <c r="AM57" s="107">
        <f ca="1">SUMIF('3_CC_SupplyEvaluation'!$D:$R,(AK$11&amp;$E57),'3_CC_SupplyEvaluation'!$R:$R)</f>
        <v>0</v>
      </c>
      <c r="AN57" s="105">
        <f ca="1">SUMIF('3_CC_SupplyEvaluation'!$C:$J,(AN$11&amp;$D57),'3_CC_SupplyEvaluation'!$I:$I)</f>
        <v>0</v>
      </c>
      <c r="AO57" s="106">
        <f ca="1">SUMIF('3_CC_SupplyEvaluation'!$D:$R,(AN$11&amp;$E57),'3_CC_SupplyEvaluation'!$Q:$Q)</f>
        <v>0</v>
      </c>
      <c r="AP57" s="107">
        <f ca="1">SUMIF('3_CC_SupplyEvaluation'!$D:$R,(AN$11&amp;$E57),'3_CC_SupplyEvaluation'!$R:$R)</f>
        <v>0</v>
      </c>
    </row>
    <row r="58" spans="1:42" ht="13.9" customHeight="1">
      <c r="A58" s="159"/>
      <c r="B58" s="161"/>
      <c r="C58" s="58">
        <v>3</v>
      </c>
      <c r="D58" s="54">
        <f>F58</f>
        <v>0</v>
      </c>
      <c r="E58" s="54" t="str">
        <f>F58&amp;H58&amp;J58</f>
        <v>000</v>
      </c>
      <c r="F58" s="54">
        <f>'2_CC_DemandEvaluation'!C68</f>
        <v>0</v>
      </c>
      <c r="G58" s="123" t="str">
        <f>'2_CC_DemandEvaluation'!G68</f>
        <v/>
      </c>
      <c r="H58" s="54">
        <f>'2_CC_DemandEvaluation'!H68</f>
        <v>0</v>
      </c>
      <c r="I58" s="54">
        <f>'2_CC_DemandEvaluation'!J68</f>
        <v>0</v>
      </c>
      <c r="J58" s="54">
        <f>'2_CC_DemandEvaluation'!L68</f>
        <v>0</v>
      </c>
      <c r="K58" s="123" t="str">
        <f>'2_CC_DemandEvaluation'!O68</f>
        <v/>
      </c>
      <c r="L58" s="104" t="str">
        <f t="shared" si="3"/>
        <v/>
      </c>
      <c r="M58" s="105">
        <f ca="1">SUMIF('3_CC_SupplyEvaluation'!$C:$J,(M$11&amp;$D58),'3_CC_SupplyEvaluation'!$I:$I)</f>
        <v>0</v>
      </c>
      <c r="N58" s="106">
        <f ca="1">SUMIF('3_CC_SupplyEvaluation'!$D:$R,(M$11&amp;$E58),'3_CC_SupplyEvaluation'!$Q:$Q)</f>
        <v>0</v>
      </c>
      <c r="O58" s="107">
        <f ca="1">SUMIF('3_CC_SupplyEvaluation'!$D:$R,(M$11&amp;$E58),'3_CC_SupplyEvaluation'!$R:$R)</f>
        <v>0</v>
      </c>
      <c r="P58" s="105">
        <f ca="1">SUMIF('3_CC_SupplyEvaluation'!$C:$J,(P$11&amp;$D58),'3_CC_SupplyEvaluation'!$I:$I)</f>
        <v>0</v>
      </c>
      <c r="Q58" s="106">
        <f ca="1">SUMIF('3_CC_SupplyEvaluation'!$D:$R,(P$11&amp;$E58),'3_CC_SupplyEvaluation'!$Q:$Q)</f>
        <v>0</v>
      </c>
      <c r="R58" s="107">
        <f ca="1">SUMIF('3_CC_SupplyEvaluation'!$D:$R,(P$11&amp;$E58),'3_CC_SupplyEvaluation'!$R:$R)</f>
        <v>0</v>
      </c>
      <c r="S58" s="105">
        <f ca="1">SUMIF('3_CC_SupplyEvaluation'!$C:$J,(S$11&amp;$D58),'3_CC_SupplyEvaluation'!$I:$I)</f>
        <v>0</v>
      </c>
      <c r="T58" s="106">
        <f ca="1">SUMIF('3_CC_SupplyEvaluation'!$D:$R,(S$11&amp;$E58),'3_CC_SupplyEvaluation'!$Q:$Q)</f>
        <v>0</v>
      </c>
      <c r="U58" s="107">
        <f ca="1">SUMIF('3_CC_SupplyEvaluation'!$D:$R,(S$11&amp;$E58),'3_CC_SupplyEvaluation'!$R:$R)</f>
        <v>0</v>
      </c>
      <c r="V58" s="105">
        <f ca="1">SUMIF('3_CC_SupplyEvaluation'!$C:$J,(V$11&amp;$D58),'3_CC_SupplyEvaluation'!$I:$I)</f>
        <v>0</v>
      </c>
      <c r="W58" s="106">
        <f ca="1">SUMIF('3_CC_SupplyEvaluation'!$D:$R,(V$11&amp;$E58),'3_CC_SupplyEvaluation'!$Q:$Q)</f>
        <v>0</v>
      </c>
      <c r="X58" s="107">
        <f ca="1">SUMIF('3_CC_SupplyEvaluation'!$D:$R,(V$11&amp;$E58),'3_CC_SupplyEvaluation'!$R:$R)</f>
        <v>0</v>
      </c>
      <c r="Y58" s="105">
        <f ca="1">SUMIF('3_CC_SupplyEvaluation'!$C:$J,(Y$11&amp;$D58),'3_CC_SupplyEvaluation'!$I:$I)</f>
        <v>0</v>
      </c>
      <c r="Z58" s="106">
        <f ca="1">SUMIF('3_CC_SupplyEvaluation'!$D:$R,(Y$11&amp;$E58),'3_CC_SupplyEvaluation'!$Q:$Q)</f>
        <v>0</v>
      </c>
      <c r="AA58" s="107">
        <f ca="1">SUMIF('3_CC_SupplyEvaluation'!$D:$R,(Y$11&amp;$E58),'3_CC_SupplyEvaluation'!$R:$R)</f>
        <v>0</v>
      </c>
      <c r="AB58" s="105">
        <f ca="1">SUMIF('3_CC_SupplyEvaluation'!$C:$J,(AB$11&amp;$D58),'3_CC_SupplyEvaluation'!$I:$I)</f>
        <v>0</v>
      </c>
      <c r="AC58" s="106">
        <f ca="1">SUMIF('3_CC_SupplyEvaluation'!$D:$R,(AB$11&amp;$E58),'3_CC_SupplyEvaluation'!$Q:$Q)</f>
        <v>0</v>
      </c>
      <c r="AD58" s="107">
        <f ca="1">SUMIF('3_CC_SupplyEvaluation'!$D:$R,(AB$11&amp;$E58),'3_CC_SupplyEvaluation'!$R:$R)</f>
        <v>0</v>
      </c>
      <c r="AE58" s="105">
        <f ca="1">SUMIF('3_CC_SupplyEvaluation'!$C:$J,(AE$11&amp;$D58),'3_CC_SupplyEvaluation'!$I:$I)</f>
        <v>0</v>
      </c>
      <c r="AF58" s="106">
        <f ca="1">SUMIF('3_CC_SupplyEvaluation'!$D:$R,(AE$11&amp;$E58),'3_CC_SupplyEvaluation'!$Q:$Q)</f>
        <v>0</v>
      </c>
      <c r="AG58" s="107">
        <f ca="1">SUMIF('3_CC_SupplyEvaluation'!$D:$R,(AE$11&amp;$E58),'3_CC_SupplyEvaluation'!$R:$R)</f>
        <v>0</v>
      </c>
      <c r="AH58" s="105">
        <f ca="1">SUMIF('3_CC_SupplyEvaluation'!$C:$J,(AH$11&amp;$D58),'3_CC_SupplyEvaluation'!$I:$I)</f>
        <v>0</v>
      </c>
      <c r="AI58" s="106">
        <f ca="1">SUMIF('3_CC_SupplyEvaluation'!$D:$R,(AH$11&amp;$E58),'3_CC_SupplyEvaluation'!$Q:$Q)</f>
        <v>0</v>
      </c>
      <c r="AJ58" s="107">
        <f ca="1">SUMIF('3_CC_SupplyEvaluation'!$D:$R,(AH$11&amp;$E58),'3_CC_SupplyEvaluation'!$R:$R)</f>
        <v>0</v>
      </c>
      <c r="AK58" s="105">
        <f ca="1">SUMIF('3_CC_SupplyEvaluation'!$C:$J,(AK$11&amp;$D58),'3_CC_SupplyEvaluation'!$I:$I)</f>
        <v>0</v>
      </c>
      <c r="AL58" s="106">
        <f ca="1">SUMIF('3_CC_SupplyEvaluation'!$D:$R,(AK$11&amp;$E58),'3_CC_SupplyEvaluation'!$Q:$Q)</f>
        <v>0</v>
      </c>
      <c r="AM58" s="107">
        <f ca="1">SUMIF('3_CC_SupplyEvaluation'!$D:$R,(AK$11&amp;$E58),'3_CC_SupplyEvaluation'!$R:$R)</f>
        <v>0</v>
      </c>
      <c r="AN58" s="105">
        <f ca="1">SUMIF('3_CC_SupplyEvaluation'!$C:$J,(AN$11&amp;$D58),'3_CC_SupplyEvaluation'!$I:$I)</f>
        <v>0</v>
      </c>
      <c r="AO58" s="106">
        <f ca="1">SUMIF('3_CC_SupplyEvaluation'!$D:$R,(AN$11&amp;$E58),'3_CC_SupplyEvaluation'!$Q:$Q)</f>
        <v>0</v>
      </c>
      <c r="AP58" s="107">
        <f ca="1">SUMIF('3_CC_SupplyEvaluation'!$D:$R,(AN$11&amp;$E58),'3_CC_SupplyEvaluation'!$R:$R)</f>
        <v>0</v>
      </c>
    </row>
    <row r="59" spans="1:42" ht="13.9" customHeight="1">
      <c r="A59" s="159"/>
      <c r="B59" s="161"/>
      <c r="C59" s="58">
        <v>4</v>
      </c>
      <c r="D59" s="54">
        <f>F59</f>
        <v>0</v>
      </c>
      <c r="E59" s="54" t="str">
        <f>F59&amp;H59&amp;J59</f>
        <v>000</v>
      </c>
      <c r="F59" s="54">
        <f>'2_CC_DemandEvaluation'!C69</f>
        <v>0</v>
      </c>
      <c r="G59" s="123" t="str">
        <f>'2_CC_DemandEvaluation'!G69</f>
        <v/>
      </c>
      <c r="H59" s="54">
        <f>'2_CC_DemandEvaluation'!H69</f>
        <v>0</v>
      </c>
      <c r="I59" s="54">
        <f>'2_CC_DemandEvaluation'!J69</f>
        <v>0</v>
      </c>
      <c r="J59" s="54">
        <f>'2_CC_DemandEvaluation'!L69</f>
        <v>0</v>
      </c>
      <c r="K59" s="123" t="str">
        <f>'2_CC_DemandEvaluation'!O69</f>
        <v/>
      </c>
      <c r="L59" s="104" t="str">
        <f>IFERROR(K59*G59,"")</f>
        <v/>
      </c>
      <c r="M59" s="105">
        <f ca="1">SUMIF('3_CC_SupplyEvaluation'!$C:$J,(M$11&amp;$D59),'3_CC_SupplyEvaluation'!$I:$I)</f>
        <v>0</v>
      </c>
      <c r="N59" s="106">
        <f ca="1">SUMIF('3_CC_SupplyEvaluation'!$D:$R,(M$11&amp;$E59),'3_CC_SupplyEvaluation'!$Q:$Q)</f>
        <v>0</v>
      </c>
      <c r="O59" s="107">
        <f ca="1">SUMIF('3_CC_SupplyEvaluation'!$D:$R,(M$11&amp;$E59),'3_CC_SupplyEvaluation'!$R:$R)</f>
        <v>0</v>
      </c>
      <c r="P59" s="105">
        <f ca="1">SUMIF('3_CC_SupplyEvaluation'!$C:$J,(P$11&amp;$D59),'3_CC_SupplyEvaluation'!$I:$I)</f>
        <v>0</v>
      </c>
      <c r="Q59" s="106">
        <f ca="1">SUMIF('3_CC_SupplyEvaluation'!$D:$R,(P$11&amp;$E59),'3_CC_SupplyEvaluation'!$Q:$Q)</f>
        <v>0</v>
      </c>
      <c r="R59" s="107">
        <f ca="1">SUMIF('3_CC_SupplyEvaluation'!$D:$R,(P$11&amp;$E59),'3_CC_SupplyEvaluation'!$R:$R)</f>
        <v>0</v>
      </c>
      <c r="S59" s="105">
        <f ca="1">SUMIF('3_CC_SupplyEvaluation'!$C:$J,(S$11&amp;$D59),'3_CC_SupplyEvaluation'!$I:$I)</f>
        <v>0</v>
      </c>
      <c r="T59" s="106">
        <f ca="1">SUMIF('3_CC_SupplyEvaluation'!$D:$R,(S$11&amp;$E59),'3_CC_SupplyEvaluation'!$Q:$Q)</f>
        <v>0</v>
      </c>
      <c r="U59" s="107">
        <f ca="1">SUMIF('3_CC_SupplyEvaluation'!$D:$R,(S$11&amp;$E59),'3_CC_SupplyEvaluation'!$R:$R)</f>
        <v>0</v>
      </c>
      <c r="V59" s="105">
        <f ca="1">SUMIF('3_CC_SupplyEvaluation'!$C:$J,(V$11&amp;$D59),'3_CC_SupplyEvaluation'!$I:$I)</f>
        <v>0</v>
      </c>
      <c r="W59" s="106">
        <f ca="1">SUMIF('3_CC_SupplyEvaluation'!$D:$R,(V$11&amp;$E59),'3_CC_SupplyEvaluation'!$Q:$Q)</f>
        <v>0</v>
      </c>
      <c r="X59" s="107">
        <f ca="1">SUMIF('3_CC_SupplyEvaluation'!$D:$R,(V$11&amp;$E59),'3_CC_SupplyEvaluation'!$R:$R)</f>
        <v>0</v>
      </c>
      <c r="Y59" s="105">
        <f ca="1">SUMIF('3_CC_SupplyEvaluation'!$C:$J,(Y$11&amp;$D59),'3_CC_SupplyEvaluation'!$I:$I)</f>
        <v>0</v>
      </c>
      <c r="Z59" s="106">
        <f ca="1">SUMIF('3_CC_SupplyEvaluation'!$D:$R,(Y$11&amp;$E59),'3_CC_SupplyEvaluation'!$Q:$Q)</f>
        <v>0</v>
      </c>
      <c r="AA59" s="107">
        <f ca="1">SUMIF('3_CC_SupplyEvaluation'!$D:$R,(Y$11&amp;$E59),'3_CC_SupplyEvaluation'!$R:$R)</f>
        <v>0</v>
      </c>
      <c r="AB59" s="105">
        <f ca="1">SUMIF('3_CC_SupplyEvaluation'!$C:$J,(AB$11&amp;$D59),'3_CC_SupplyEvaluation'!$I:$I)</f>
        <v>0</v>
      </c>
      <c r="AC59" s="106">
        <f ca="1">SUMIF('3_CC_SupplyEvaluation'!$D:$R,(AB$11&amp;$E59),'3_CC_SupplyEvaluation'!$Q:$Q)</f>
        <v>0</v>
      </c>
      <c r="AD59" s="107">
        <f ca="1">SUMIF('3_CC_SupplyEvaluation'!$D:$R,(AB$11&amp;$E59),'3_CC_SupplyEvaluation'!$R:$R)</f>
        <v>0</v>
      </c>
      <c r="AE59" s="105">
        <f ca="1">SUMIF('3_CC_SupplyEvaluation'!$C:$J,(AE$11&amp;$D59),'3_CC_SupplyEvaluation'!$I:$I)</f>
        <v>0</v>
      </c>
      <c r="AF59" s="106">
        <f ca="1">SUMIF('3_CC_SupplyEvaluation'!$D:$R,(AE$11&amp;$E59),'3_CC_SupplyEvaluation'!$Q:$Q)</f>
        <v>0</v>
      </c>
      <c r="AG59" s="107">
        <f ca="1">SUMIF('3_CC_SupplyEvaluation'!$D:$R,(AE$11&amp;$E59),'3_CC_SupplyEvaluation'!$R:$R)</f>
        <v>0</v>
      </c>
      <c r="AH59" s="105">
        <f ca="1">SUMIF('3_CC_SupplyEvaluation'!$C:$J,(AH$11&amp;$D59),'3_CC_SupplyEvaluation'!$I:$I)</f>
        <v>0</v>
      </c>
      <c r="AI59" s="106">
        <f ca="1">SUMIF('3_CC_SupplyEvaluation'!$D:$R,(AH$11&amp;$E59),'3_CC_SupplyEvaluation'!$Q:$Q)</f>
        <v>0</v>
      </c>
      <c r="AJ59" s="107">
        <f ca="1">SUMIF('3_CC_SupplyEvaluation'!$D:$R,(AH$11&amp;$E59),'3_CC_SupplyEvaluation'!$R:$R)</f>
        <v>0</v>
      </c>
      <c r="AK59" s="105">
        <f ca="1">SUMIF('3_CC_SupplyEvaluation'!$C:$J,(AK$11&amp;$D59),'3_CC_SupplyEvaluation'!$I:$I)</f>
        <v>0</v>
      </c>
      <c r="AL59" s="106">
        <f ca="1">SUMIF('3_CC_SupplyEvaluation'!$D:$R,(AK$11&amp;$E59),'3_CC_SupplyEvaluation'!$Q:$Q)</f>
        <v>0</v>
      </c>
      <c r="AM59" s="107">
        <f ca="1">SUMIF('3_CC_SupplyEvaluation'!$D:$R,(AK$11&amp;$E59),'3_CC_SupplyEvaluation'!$R:$R)</f>
        <v>0</v>
      </c>
      <c r="AN59" s="105">
        <f ca="1">SUMIF('3_CC_SupplyEvaluation'!$C:$J,(AN$11&amp;$D59),'3_CC_SupplyEvaluation'!$I:$I)</f>
        <v>0</v>
      </c>
      <c r="AO59" s="106">
        <f ca="1">SUMIF('3_CC_SupplyEvaluation'!$D:$R,(AN$11&amp;$E59),'3_CC_SupplyEvaluation'!$Q:$Q)</f>
        <v>0</v>
      </c>
      <c r="AP59" s="107">
        <f ca="1">SUMIF('3_CC_SupplyEvaluation'!$D:$R,(AN$11&amp;$E59),'3_CC_SupplyEvaluation'!$R:$R)</f>
        <v>0</v>
      </c>
    </row>
    <row r="60" spans="1:42" ht="14.45" customHeight="1" thickBot="1">
      <c r="A60" s="160"/>
      <c r="B60" s="162"/>
      <c r="C60" s="93">
        <v>5</v>
      </c>
      <c r="D60" s="95">
        <f>F60</f>
        <v>0</v>
      </c>
      <c r="E60" s="95" t="str">
        <f>F60&amp;H60&amp;J60</f>
        <v>000</v>
      </c>
      <c r="F60" s="95">
        <f>'2_CC_DemandEvaluation'!C70</f>
        <v>0</v>
      </c>
      <c r="G60" s="124" t="str">
        <f>'2_CC_DemandEvaluation'!G70</f>
        <v/>
      </c>
      <c r="H60" s="95">
        <f>'2_CC_DemandEvaluation'!H70</f>
        <v>0</v>
      </c>
      <c r="I60" s="95">
        <f>'2_CC_DemandEvaluation'!J70</f>
        <v>0</v>
      </c>
      <c r="J60" s="95">
        <f>'2_CC_DemandEvaluation'!L70</f>
        <v>0</v>
      </c>
      <c r="K60" s="124" t="str">
        <f>'2_CC_DemandEvaluation'!O70</f>
        <v/>
      </c>
      <c r="L60" s="108" t="str">
        <f>IFERROR(K60*G60,"")</f>
        <v/>
      </c>
      <c r="M60" s="109">
        <f ca="1">SUMIF('3_CC_SupplyEvaluation'!$C:$J,(M$11&amp;$D60),'3_CC_SupplyEvaluation'!$I:$I)</f>
        <v>0</v>
      </c>
      <c r="N60" s="110">
        <f ca="1">SUMIF('3_CC_SupplyEvaluation'!$D:$R,(M$11&amp;$E60),'3_CC_SupplyEvaluation'!$Q:$Q)</f>
        <v>0</v>
      </c>
      <c r="O60" s="111">
        <f ca="1">SUMIF('3_CC_SupplyEvaluation'!$D:$R,(M$11&amp;$E60),'3_CC_SupplyEvaluation'!$R:$R)</f>
        <v>0</v>
      </c>
      <c r="P60" s="109">
        <f ca="1">SUMIF('3_CC_SupplyEvaluation'!$C:$J,(P$11&amp;$D60),'3_CC_SupplyEvaluation'!$I:$I)</f>
        <v>0</v>
      </c>
      <c r="Q60" s="110">
        <f ca="1">SUMIF('3_CC_SupplyEvaluation'!$D:$R,(P$11&amp;$E60),'3_CC_SupplyEvaluation'!$Q:$Q)</f>
        <v>0</v>
      </c>
      <c r="R60" s="111">
        <f ca="1">SUMIF('3_CC_SupplyEvaluation'!$D:$R,(P$11&amp;$E60),'3_CC_SupplyEvaluation'!$R:$R)</f>
        <v>0</v>
      </c>
      <c r="S60" s="109">
        <f ca="1">SUMIF('3_CC_SupplyEvaluation'!$C:$J,(S$11&amp;$D60),'3_CC_SupplyEvaluation'!$I:$I)</f>
        <v>0</v>
      </c>
      <c r="T60" s="110">
        <f ca="1">SUMIF('3_CC_SupplyEvaluation'!$D:$R,(S$11&amp;$E60),'3_CC_SupplyEvaluation'!$Q:$Q)</f>
        <v>0</v>
      </c>
      <c r="U60" s="111">
        <f ca="1">SUMIF('3_CC_SupplyEvaluation'!$D:$R,(S$11&amp;$E60),'3_CC_SupplyEvaluation'!$R:$R)</f>
        <v>0</v>
      </c>
      <c r="V60" s="109">
        <f ca="1">SUMIF('3_CC_SupplyEvaluation'!$C:$J,(V$11&amp;$D60),'3_CC_SupplyEvaluation'!$I:$I)</f>
        <v>0</v>
      </c>
      <c r="W60" s="110">
        <f ca="1">SUMIF('3_CC_SupplyEvaluation'!$D:$R,(V$11&amp;$E60),'3_CC_SupplyEvaluation'!$Q:$Q)</f>
        <v>0</v>
      </c>
      <c r="X60" s="111">
        <f ca="1">SUMIF('3_CC_SupplyEvaluation'!$D:$R,(V$11&amp;$E60),'3_CC_SupplyEvaluation'!$R:$R)</f>
        <v>0</v>
      </c>
      <c r="Y60" s="109">
        <f ca="1">SUMIF('3_CC_SupplyEvaluation'!$C:$J,(Y$11&amp;$D60),'3_CC_SupplyEvaluation'!$I:$I)</f>
        <v>0</v>
      </c>
      <c r="Z60" s="110">
        <f ca="1">SUMIF('3_CC_SupplyEvaluation'!$D:$R,(Y$11&amp;$E60),'3_CC_SupplyEvaluation'!$Q:$Q)</f>
        <v>0</v>
      </c>
      <c r="AA60" s="111">
        <f ca="1">SUMIF('3_CC_SupplyEvaluation'!$D:$R,(Y$11&amp;$E60),'3_CC_SupplyEvaluation'!$R:$R)</f>
        <v>0</v>
      </c>
      <c r="AB60" s="109">
        <f ca="1">SUMIF('3_CC_SupplyEvaluation'!$C:$J,(AB$11&amp;$D60),'3_CC_SupplyEvaluation'!$I:$I)</f>
        <v>0</v>
      </c>
      <c r="AC60" s="110">
        <f ca="1">SUMIF('3_CC_SupplyEvaluation'!$D:$R,(AB$11&amp;$E60),'3_CC_SupplyEvaluation'!$Q:$Q)</f>
        <v>0</v>
      </c>
      <c r="AD60" s="111">
        <f ca="1">SUMIF('3_CC_SupplyEvaluation'!$D:$R,(AB$11&amp;$E60),'3_CC_SupplyEvaluation'!$R:$R)</f>
        <v>0</v>
      </c>
      <c r="AE60" s="109">
        <f ca="1">SUMIF('3_CC_SupplyEvaluation'!$C:$J,(AE$11&amp;$D60),'3_CC_SupplyEvaluation'!$I:$I)</f>
        <v>0</v>
      </c>
      <c r="AF60" s="110">
        <f ca="1">SUMIF('3_CC_SupplyEvaluation'!$D:$R,(AE$11&amp;$E60),'3_CC_SupplyEvaluation'!$Q:$Q)</f>
        <v>0</v>
      </c>
      <c r="AG60" s="111">
        <f ca="1">SUMIF('3_CC_SupplyEvaluation'!$D:$R,(AE$11&amp;$E60),'3_CC_SupplyEvaluation'!$R:$R)</f>
        <v>0</v>
      </c>
      <c r="AH60" s="109">
        <f ca="1">SUMIF('3_CC_SupplyEvaluation'!$C:$J,(AH$11&amp;$D60),'3_CC_SupplyEvaluation'!$I:$I)</f>
        <v>0</v>
      </c>
      <c r="AI60" s="110">
        <f ca="1">SUMIF('3_CC_SupplyEvaluation'!$D:$R,(AH$11&amp;$E60),'3_CC_SupplyEvaluation'!$Q:$Q)</f>
        <v>0</v>
      </c>
      <c r="AJ60" s="111">
        <f ca="1">SUMIF('3_CC_SupplyEvaluation'!$D:$R,(AH$11&amp;$E60),'3_CC_SupplyEvaluation'!$R:$R)</f>
        <v>0</v>
      </c>
      <c r="AK60" s="109">
        <f ca="1">SUMIF('3_CC_SupplyEvaluation'!$C:$J,(AK$11&amp;$D60),'3_CC_SupplyEvaluation'!$I:$I)</f>
        <v>0</v>
      </c>
      <c r="AL60" s="110">
        <f ca="1">SUMIF('3_CC_SupplyEvaluation'!$D:$R,(AK$11&amp;$E60),'3_CC_SupplyEvaluation'!$Q:$Q)</f>
        <v>0</v>
      </c>
      <c r="AM60" s="111">
        <f ca="1">SUMIF('3_CC_SupplyEvaluation'!$D:$R,(AK$11&amp;$E60),'3_CC_SupplyEvaluation'!$R:$R)</f>
        <v>0</v>
      </c>
      <c r="AN60" s="109">
        <f ca="1">SUMIF('3_CC_SupplyEvaluation'!$C:$J,(AN$11&amp;$D60),'3_CC_SupplyEvaluation'!$I:$I)</f>
        <v>0</v>
      </c>
      <c r="AO60" s="110">
        <f ca="1">SUMIF('3_CC_SupplyEvaluation'!$D:$R,(AN$11&amp;$E60),'3_CC_SupplyEvaluation'!$Q:$Q)</f>
        <v>0</v>
      </c>
      <c r="AP60" s="111">
        <f ca="1">SUMIF('3_CC_SupplyEvaluation'!$D:$R,(AN$11&amp;$E60),'3_CC_SupplyEvaluation'!$R:$R)</f>
        <v>0</v>
      </c>
    </row>
    <row r="61" spans="1:42" ht="13.5" thickBot="1"/>
    <row r="62" spans="1:42" ht="19.5" thickBot="1">
      <c r="M62" s="99" t="s">
        <v>158</v>
      </c>
      <c r="N62" s="100"/>
      <c r="O62" s="100"/>
      <c r="P62" s="101"/>
      <c r="Q62" s="101"/>
      <c r="R62" s="101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</row>
    <row r="63" spans="1:42" ht="15" customHeight="1">
      <c r="A63" s="39"/>
      <c r="B63" s="39"/>
      <c r="M63" s="163" t="str">
        <f>'3_CC_SupplyEvaluation'!A$16</f>
        <v>Source A (1)</v>
      </c>
      <c r="N63" s="164"/>
      <c r="O63" s="165"/>
      <c r="P63" s="163" t="str">
        <f>'3_CC_SupplyEvaluation'!A$39</f>
        <v>Source B (2)</v>
      </c>
      <c r="Q63" s="164"/>
      <c r="R63" s="165"/>
      <c r="S63" s="163" t="str">
        <f>'3_CC_SupplyEvaluation'!A$62</f>
        <v>Source C (3)</v>
      </c>
      <c r="T63" s="164"/>
      <c r="U63" s="165"/>
      <c r="V63" s="164" t="str">
        <f>'3_CC_SupplyEvaluation'!A$85</f>
        <v>Source C (4)</v>
      </c>
      <c r="W63" s="164"/>
      <c r="X63" s="164"/>
      <c r="Y63" s="163" t="str">
        <f>'3_CC_SupplyEvaluation'!A$108</f>
        <v>Plant / Supplier</v>
      </c>
      <c r="Z63" s="164"/>
      <c r="AA63" s="165"/>
      <c r="AB63" s="164" t="str">
        <f>'3_CC_SupplyEvaluation'!A$131</f>
        <v>Plant / Supplier</v>
      </c>
      <c r="AC63" s="164"/>
      <c r="AD63" s="164"/>
      <c r="AE63" s="163" t="str">
        <f>'3_CC_SupplyEvaluation'!A$154</f>
        <v>Plant / Supplier</v>
      </c>
      <c r="AF63" s="164"/>
      <c r="AG63" s="165"/>
      <c r="AH63" s="164" t="str">
        <f>'3_CC_SupplyEvaluation'!A$177</f>
        <v>Plant / Supplier</v>
      </c>
      <c r="AI63" s="164"/>
      <c r="AJ63" s="164"/>
      <c r="AK63" s="163" t="str">
        <f>'3_CC_SupplyEvaluation'!A$200</f>
        <v>Plant / Supplier</v>
      </c>
      <c r="AL63" s="164"/>
      <c r="AM63" s="165"/>
      <c r="AN63" s="164" t="str">
        <f>'3_CC_SupplyEvaluation'!A$223</f>
        <v>Plant / Supplier</v>
      </c>
      <c r="AO63" s="164"/>
      <c r="AP63" s="165"/>
    </row>
    <row r="64" spans="1:42">
      <c r="M64" s="166"/>
      <c r="N64" s="167"/>
      <c r="O64" s="168"/>
      <c r="P64" s="166"/>
      <c r="Q64" s="167"/>
      <c r="R64" s="168"/>
      <c r="S64" s="166"/>
      <c r="T64" s="167"/>
      <c r="U64" s="168"/>
      <c r="V64" s="167"/>
      <c r="W64" s="167"/>
      <c r="X64" s="167"/>
      <c r="Y64" s="166"/>
      <c r="Z64" s="167"/>
      <c r="AA64" s="168"/>
      <c r="AB64" s="167"/>
      <c r="AC64" s="167"/>
      <c r="AD64" s="167"/>
      <c r="AE64" s="166"/>
      <c r="AF64" s="167"/>
      <c r="AG64" s="168"/>
      <c r="AH64" s="167"/>
      <c r="AI64" s="167"/>
      <c r="AJ64" s="167"/>
      <c r="AK64" s="166"/>
      <c r="AL64" s="167"/>
      <c r="AM64" s="168"/>
      <c r="AN64" s="167"/>
      <c r="AO64" s="167"/>
      <c r="AP64" s="168"/>
    </row>
    <row r="65" spans="1:42">
      <c r="I65" s="29"/>
      <c r="M65" s="166"/>
      <c r="N65" s="167"/>
      <c r="O65" s="168"/>
      <c r="P65" s="166"/>
      <c r="Q65" s="167"/>
      <c r="R65" s="168"/>
      <c r="S65" s="166"/>
      <c r="T65" s="167"/>
      <c r="U65" s="168"/>
      <c r="V65" s="167"/>
      <c r="W65" s="167"/>
      <c r="X65" s="167"/>
      <c r="Y65" s="166"/>
      <c r="Z65" s="167"/>
      <c r="AA65" s="168"/>
      <c r="AB65" s="167"/>
      <c r="AC65" s="167"/>
      <c r="AD65" s="167"/>
      <c r="AE65" s="166"/>
      <c r="AF65" s="167"/>
      <c r="AG65" s="168"/>
      <c r="AH65" s="167"/>
      <c r="AI65" s="167"/>
      <c r="AJ65" s="167"/>
      <c r="AK65" s="166"/>
      <c r="AL65" s="167"/>
      <c r="AM65" s="168"/>
      <c r="AN65" s="167"/>
      <c r="AO65" s="167"/>
      <c r="AP65" s="168"/>
    </row>
    <row r="66" spans="1:42" ht="19.5" thickBot="1">
      <c r="A66" s="116" t="s">
        <v>159</v>
      </c>
      <c r="B66" s="117"/>
      <c r="C66" s="118"/>
      <c r="D66" s="119"/>
      <c r="E66" s="119"/>
      <c r="F66" s="119"/>
      <c r="G66" s="120"/>
      <c r="H66" s="119"/>
      <c r="I66" s="118"/>
      <c r="J66" s="119"/>
      <c r="K66" s="121"/>
      <c r="L66" s="119"/>
      <c r="M66" s="166"/>
      <c r="N66" s="167"/>
      <c r="O66" s="168"/>
      <c r="P66" s="166"/>
      <c r="Q66" s="167"/>
      <c r="R66" s="168"/>
      <c r="S66" s="166"/>
      <c r="T66" s="167"/>
      <c r="U66" s="168"/>
      <c r="V66" s="167"/>
      <c r="W66" s="167"/>
      <c r="X66" s="167"/>
      <c r="Y66" s="166"/>
      <c r="Z66" s="167"/>
      <c r="AA66" s="168"/>
      <c r="AB66" s="167"/>
      <c r="AC66" s="167"/>
      <c r="AD66" s="167"/>
      <c r="AE66" s="166"/>
      <c r="AF66" s="167"/>
      <c r="AG66" s="168"/>
      <c r="AH66" s="167"/>
      <c r="AI66" s="167"/>
      <c r="AJ66" s="167"/>
      <c r="AK66" s="166"/>
      <c r="AL66" s="167"/>
      <c r="AM66" s="168"/>
      <c r="AN66" s="167"/>
      <c r="AO66" s="167"/>
      <c r="AP66" s="168"/>
    </row>
    <row r="67" spans="1:42" ht="13.5" thickBot="1">
      <c r="A67" s="45"/>
      <c r="B67" s="47"/>
      <c r="C67" s="46"/>
      <c r="D67" s="47"/>
      <c r="E67" s="47"/>
      <c r="F67" s="47"/>
      <c r="G67" s="46"/>
      <c r="H67" s="47"/>
      <c r="I67" s="47"/>
      <c r="J67" s="47"/>
      <c r="K67" s="47"/>
      <c r="L67" s="49"/>
      <c r="M67" s="169"/>
      <c r="N67" s="170"/>
      <c r="O67" s="171"/>
      <c r="P67" s="166"/>
      <c r="Q67" s="167"/>
      <c r="R67" s="168"/>
      <c r="S67" s="166"/>
      <c r="T67" s="167"/>
      <c r="U67" s="168"/>
      <c r="V67" s="167"/>
      <c r="W67" s="167"/>
      <c r="X67" s="167"/>
      <c r="Y67" s="166"/>
      <c r="Z67" s="167"/>
      <c r="AA67" s="168"/>
      <c r="AB67" s="167"/>
      <c r="AC67" s="167"/>
      <c r="AD67" s="167"/>
      <c r="AE67" s="166"/>
      <c r="AF67" s="167"/>
      <c r="AG67" s="168"/>
      <c r="AH67" s="167"/>
      <c r="AI67" s="167"/>
      <c r="AJ67" s="167"/>
      <c r="AK67" s="166"/>
      <c r="AL67" s="167"/>
      <c r="AM67" s="168"/>
      <c r="AN67" s="167"/>
      <c r="AO67" s="167"/>
      <c r="AP67" s="168"/>
    </row>
    <row r="68" spans="1:42" ht="25.5" customHeight="1">
      <c r="A68" s="103" t="s">
        <v>107</v>
      </c>
      <c r="B68" s="55" t="s">
        <v>94</v>
      </c>
      <c r="C68" s="53" t="s">
        <v>103</v>
      </c>
      <c r="D68" s="55" t="s">
        <v>114</v>
      </c>
      <c r="E68" s="55" t="s">
        <v>115</v>
      </c>
      <c r="F68" s="54" t="s">
        <v>122</v>
      </c>
      <c r="G68" s="122" t="s">
        <v>104</v>
      </c>
      <c r="H68" s="55" t="s">
        <v>152</v>
      </c>
      <c r="I68" s="55" t="s">
        <v>108</v>
      </c>
      <c r="J68" s="55" t="s">
        <v>124</v>
      </c>
      <c r="K68" s="122" t="s">
        <v>92</v>
      </c>
      <c r="L68" s="125" t="s">
        <v>105</v>
      </c>
      <c r="M68" s="129" t="s">
        <v>118</v>
      </c>
      <c r="N68" s="130" t="s">
        <v>119</v>
      </c>
      <c r="O68" s="130" t="s">
        <v>120</v>
      </c>
      <c r="P68" s="129" t="s">
        <v>118</v>
      </c>
      <c r="Q68" s="130" t="s">
        <v>119</v>
      </c>
      <c r="R68" s="131" t="s">
        <v>120</v>
      </c>
      <c r="S68" s="129" t="s">
        <v>118</v>
      </c>
      <c r="T68" s="130" t="s">
        <v>119</v>
      </c>
      <c r="U68" s="131" t="s">
        <v>120</v>
      </c>
      <c r="V68" s="132" t="s">
        <v>118</v>
      </c>
      <c r="W68" s="130" t="s">
        <v>119</v>
      </c>
      <c r="X68" s="133" t="s">
        <v>120</v>
      </c>
      <c r="Y68" s="129" t="s">
        <v>118</v>
      </c>
      <c r="Z68" s="130" t="s">
        <v>119</v>
      </c>
      <c r="AA68" s="131" t="s">
        <v>120</v>
      </c>
      <c r="AB68" s="132" t="s">
        <v>118</v>
      </c>
      <c r="AC68" s="130" t="s">
        <v>119</v>
      </c>
      <c r="AD68" s="133" t="s">
        <v>120</v>
      </c>
      <c r="AE68" s="129" t="s">
        <v>118</v>
      </c>
      <c r="AF68" s="130" t="s">
        <v>119</v>
      </c>
      <c r="AG68" s="131" t="s">
        <v>120</v>
      </c>
      <c r="AH68" s="132" t="s">
        <v>118</v>
      </c>
      <c r="AI68" s="130" t="s">
        <v>119</v>
      </c>
      <c r="AJ68" s="133" t="s">
        <v>120</v>
      </c>
      <c r="AK68" s="129" t="s">
        <v>118</v>
      </c>
      <c r="AL68" s="130" t="s">
        <v>119</v>
      </c>
      <c r="AM68" s="131" t="s">
        <v>120</v>
      </c>
      <c r="AN68" s="132" t="s">
        <v>118</v>
      </c>
      <c r="AO68" s="130" t="s">
        <v>119</v>
      </c>
      <c r="AP68" s="131" t="s">
        <v>120</v>
      </c>
    </row>
    <row r="69" spans="1:42" ht="13.9" customHeight="1">
      <c r="A69" s="159">
        <f>'2_CC_DemandEvaluation'!A22</f>
        <v>0</v>
      </c>
      <c r="B69" s="161" t="e">
        <f>'2_CC_DemandEvaluation'!F22</f>
        <v>#DIV/0!</v>
      </c>
      <c r="C69" s="58">
        <v>1</v>
      </c>
      <c r="D69" s="54">
        <f>F69</f>
        <v>0</v>
      </c>
      <c r="E69" s="54" t="str">
        <f>F69&amp;H69&amp;J69</f>
        <v>000</v>
      </c>
      <c r="F69" s="54">
        <f>'2_CC_DemandEvaluation'!C75</f>
        <v>0</v>
      </c>
      <c r="G69" s="123" t="str">
        <f>'2_CC_DemandEvaluation'!G75</f>
        <v/>
      </c>
      <c r="H69" s="54">
        <f>'2_CC_DemandEvaluation'!H75</f>
        <v>0</v>
      </c>
      <c r="I69" s="54">
        <f>'2_CC_DemandEvaluation'!J75</f>
        <v>0</v>
      </c>
      <c r="J69" s="54">
        <f>'2_CC_DemandEvaluation'!L75</f>
        <v>0</v>
      </c>
      <c r="K69" s="123" t="str">
        <f>'2_CC_DemandEvaluation'!O75</f>
        <v/>
      </c>
      <c r="L69" s="104" t="str">
        <f t="shared" ref="L69:L71" si="4">IFERROR(K69*G69,"")</f>
        <v/>
      </c>
      <c r="M69" s="105">
        <f ca="1">SUMIF('3_CC_SupplyEvaluation'!$C:$J,(M$11&amp;$D69),'3_CC_SupplyEvaluation'!$I:$I)</f>
        <v>0</v>
      </c>
      <c r="N69" s="106">
        <f ca="1">SUMIF('3_CC_SupplyEvaluation'!$D:$R,(M$11&amp;$E69),'3_CC_SupplyEvaluation'!$Q:$Q)</f>
        <v>0</v>
      </c>
      <c r="O69" s="107">
        <f ca="1">SUMIF('3_CC_SupplyEvaluation'!$D:$R,(M$11&amp;$E69),'3_CC_SupplyEvaluation'!$R:$R)</f>
        <v>0</v>
      </c>
      <c r="P69" s="105">
        <f ca="1">SUMIF('3_CC_SupplyEvaluation'!$C:$J,(P$11&amp;$D69),'3_CC_SupplyEvaluation'!$I:$I)</f>
        <v>0</v>
      </c>
      <c r="Q69" s="106">
        <f ca="1">SUMIF('3_CC_SupplyEvaluation'!$D:$R,(P$11&amp;$E69),'3_CC_SupplyEvaluation'!$Q:$Q)</f>
        <v>0</v>
      </c>
      <c r="R69" s="107">
        <f ca="1">SUMIF('3_CC_SupplyEvaluation'!$D:$R,(P$11&amp;$E69),'3_CC_SupplyEvaluation'!$R:$R)</f>
        <v>0</v>
      </c>
      <c r="S69" s="105">
        <f ca="1">SUMIF('3_CC_SupplyEvaluation'!$C:$J,(S$11&amp;$D69),'3_CC_SupplyEvaluation'!$I:$I)</f>
        <v>0</v>
      </c>
      <c r="T69" s="106">
        <f ca="1">SUMIF('3_CC_SupplyEvaluation'!$D:$R,(S$11&amp;$E69),'3_CC_SupplyEvaluation'!$Q:$Q)</f>
        <v>0</v>
      </c>
      <c r="U69" s="107">
        <f ca="1">SUMIF('3_CC_SupplyEvaluation'!$D:$R,(S$11&amp;$E69),'3_CC_SupplyEvaluation'!$R:$R)</f>
        <v>0</v>
      </c>
      <c r="V69" s="105">
        <f ca="1">SUMIF('3_CC_SupplyEvaluation'!$C:$J,(V$11&amp;$D69),'3_CC_SupplyEvaluation'!$I:$I)</f>
        <v>0</v>
      </c>
      <c r="W69" s="106">
        <f ca="1">SUMIF('3_CC_SupplyEvaluation'!$D:$R,(V$11&amp;$E69),'3_CC_SupplyEvaluation'!$Q:$Q)</f>
        <v>0</v>
      </c>
      <c r="X69" s="107">
        <f ca="1">SUMIF('3_CC_SupplyEvaluation'!$D:$R,(V$11&amp;$E69),'3_CC_SupplyEvaluation'!$R:$R)</f>
        <v>0</v>
      </c>
      <c r="Y69" s="105">
        <f ca="1">SUMIF('3_CC_SupplyEvaluation'!$C:$J,(Y$11&amp;$D69),'3_CC_SupplyEvaluation'!$I:$I)</f>
        <v>0</v>
      </c>
      <c r="Z69" s="106">
        <f ca="1">SUMIF('3_CC_SupplyEvaluation'!$D:$R,(Y$11&amp;$E69),'3_CC_SupplyEvaluation'!$Q:$Q)</f>
        <v>0</v>
      </c>
      <c r="AA69" s="107">
        <f ca="1">SUMIF('3_CC_SupplyEvaluation'!$D:$R,(Y$11&amp;$E69),'3_CC_SupplyEvaluation'!$R:$R)</f>
        <v>0</v>
      </c>
      <c r="AB69" s="105">
        <f ca="1">SUMIF('3_CC_SupplyEvaluation'!$C:$J,(AB$11&amp;$D69),'3_CC_SupplyEvaluation'!$I:$I)</f>
        <v>0</v>
      </c>
      <c r="AC69" s="106">
        <f ca="1">SUMIF('3_CC_SupplyEvaluation'!$D:$R,(AB$11&amp;$E69),'3_CC_SupplyEvaluation'!$Q:$Q)</f>
        <v>0</v>
      </c>
      <c r="AD69" s="107">
        <f ca="1">SUMIF('3_CC_SupplyEvaluation'!$D:$R,(AB$11&amp;$E69),'3_CC_SupplyEvaluation'!$R:$R)</f>
        <v>0</v>
      </c>
      <c r="AE69" s="105">
        <f ca="1">SUMIF('3_CC_SupplyEvaluation'!$C:$J,(AE$11&amp;$D69),'3_CC_SupplyEvaluation'!$I:$I)</f>
        <v>0</v>
      </c>
      <c r="AF69" s="106">
        <f ca="1">SUMIF('3_CC_SupplyEvaluation'!$D:$R,(AE$11&amp;$E69),'3_CC_SupplyEvaluation'!$Q:$Q)</f>
        <v>0</v>
      </c>
      <c r="AG69" s="107">
        <f ca="1">SUMIF('3_CC_SupplyEvaluation'!$D:$R,(AE$11&amp;$E69),'3_CC_SupplyEvaluation'!$R:$R)</f>
        <v>0</v>
      </c>
      <c r="AH69" s="105">
        <f ca="1">SUMIF('3_CC_SupplyEvaluation'!$C:$J,(AH$11&amp;$D69),'3_CC_SupplyEvaluation'!$I:$I)</f>
        <v>0</v>
      </c>
      <c r="AI69" s="106">
        <f ca="1">SUMIF('3_CC_SupplyEvaluation'!$D:$R,(AH$11&amp;$E69),'3_CC_SupplyEvaluation'!$Q:$Q)</f>
        <v>0</v>
      </c>
      <c r="AJ69" s="107">
        <f ca="1">SUMIF('3_CC_SupplyEvaluation'!$D:$R,(AH$11&amp;$E69),'3_CC_SupplyEvaluation'!$R:$R)</f>
        <v>0</v>
      </c>
      <c r="AK69" s="105">
        <f ca="1">SUMIF('3_CC_SupplyEvaluation'!$C:$J,(AK$11&amp;$D69),'3_CC_SupplyEvaluation'!$I:$I)</f>
        <v>0</v>
      </c>
      <c r="AL69" s="106">
        <f ca="1">SUMIF('3_CC_SupplyEvaluation'!$D:$R,(AK$11&amp;$E69),'3_CC_SupplyEvaluation'!$Q:$Q)</f>
        <v>0</v>
      </c>
      <c r="AM69" s="107">
        <f ca="1">SUMIF('3_CC_SupplyEvaluation'!$D:$R,(AK$11&amp;$E69),'3_CC_SupplyEvaluation'!$R:$R)</f>
        <v>0</v>
      </c>
      <c r="AN69" s="105">
        <f ca="1">SUMIF('3_CC_SupplyEvaluation'!$C:$J,(AN$11&amp;$D69),'3_CC_SupplyEvaluation'!$I:$I)</f>
        <v>0</v>
      </c>
      <c r="AO69" s="106">
        <f ca="1">SUMIF('3_CC_SupplyEvaluation'!$D:$R,(AN$11&amp;$E69),'3_CC_SupplyEvaluation'!$Q:$Q)</f>
        <v>0</v>
      </c>
      <c r="AP69" s="107">
        <f ca="1">SUMIF('3_CC_SupplyEvaluation'!$D:$R,(AN$11&amp;$E69),'3_CC_SupplyEvaluation'!$R:$R)</f>
        <v>0</v>
      </c>
    </row>
    <row r="70" spans="1:42" ht="13.9" customHeight="1">
      <c r="A70" s="159"/>
      <c r="B70" s="161"/>
      <c r="C70" s="58">
        <v>2</v>
      </c>
      <c r="D70" s="54">
        <f>F70</f>
        <v>0</v>
      </c>
      <c r="E70" s="54" t="str">
        <f>F70&amp;H70&amp;J70</f>
        <v>000</v>
      </c>
      <c r="F70" s="54">
        <f>'2_CC_DemandEvaluation'!C76</f>
        <v>0</v>
      </c>
      <c r="G70" s="123" t="str">
        <f>'2_CC_DemandEvaluation'!G76</f>
        <v/>
      </c>
      <c r="H70" s="54">
        <f>'2_CC_DemandEvaluation'!H76</f>
        <v>0</v>
      </c>
      <c r="I70" s="54">
        <f>'2_CC_DemandEvaluation'!J76</f>
        <v>0</v>
      </c>
      <c r="J70" s="54">
        <f>'2_CC_DemandEvaluation'!L76</f>
        <v>0</v>
      </c>
      <c r="K70" s="123" t="str">
        <f>'2_CC_DemandEvaluation'!O76</f>
        <v/>
      </c>
      <c r="L70" s="104" t="str">
        <f t="shared" si="4"/>
        <v/>
      </c>
      <c r="M70" s="105">
        <f ca="1">SUMIF('3_CC_SupplyEvaluation'!$C:$J,(M$11&amp;$D70),'3_CC_SupplyEvaluation'!$I:$I)</f>
        <v>0</v>
      </c>
      <c r="N70" s="106">
        <f ca="1">SUMIF('3_CC_SupplyEvaluation'!$D:$R,(M$11&amp;$E70),'3_CC_SupplyEvaluation'!$Q:$Q)</f>
        <v>0</v>
      </c>
      <c r="O70" s="107">
        <f ca="1">SUMIF('3_CC_SupplyEvaluation'!$D:$R,(M$11&amp;$E70),'3_CC_SupplyEvaluation'!$R:$R)</f>
        <v>0</v>
      </c>
      <c r="P70" s="105">
        <f ca="1">SUMIF('3_CC_SupplyEvaluation'!$C:$J,(P$11&amp;$D70),'3_CC_SupplyEvaluation'!$I:$I)</f>
        <v>0</v>
      </c>
      <c r="Q70" s="106">
        <f ca="1">SUMIF('3_CC_SupplyEvaluation'!$D:$R,(P$11&amp;$E70),'3_CC_SupplyEvaluation'!$Q:$Q)</f>
        <v>0</v>
      </c>
      <c r="R70" s="107">
        <f ca="1">SUMIF('3_CC_SupplyEvaluation'!$D:$R,(P$11&amp;$E70),'3_CC_SupplyEvaluation'!$R:$R)</f>
        <v>0</v>
      </c>
      <c r="S70" s="105">
        <f ca="1">SUMIF('3_CC_SupplyEvaluation'!$C:$J,(S$11&amp;$D70),'3_CC_SupplyEvaluation'!$I:$I)</f>
        <v>0</v>
      </c>
      <c r="T70" s="106">
        <f ca="1">SUMIF('3_CC_SupplyEvaluation'!$D:$R,(S$11&amp;$E70),'3_CC_SupplyEvaluation'!$Q:$Q)</f>
        <v>0</v>
      </c>
      <c r="U70" s="107">
        <f ca="1">SUMIF('3_CC_SupplyEvaluation'!$D:$R,(S$11&amp;$E70),'3_CC_SupplyEvaluation'!$R:$R)</f>
        <v>0</v>
      </c>
      <c r="V70" s="105">
        <f ca="1">SUMIF('3_CC_SupplyEvaluation'!$C:$J,(V$11&amp;$D70),'3_CC_SupplyEvaluation'!$I:$I)</f>
        <v>0</v>
      </c>
      <c r="W70" s="106">
        <f ca="1">SUMIF('3_CC_SupplyEvaluation'!$D:$R,(V$11&amp;$E70),'3_CC_SupplyEvaluation'!$Q:$Q)</f>
        <v>0</v>
      </c>
      <c r="X70" s="107">
        <f ca="1">SUMIF('3_CC_SupplyEvaluation'!$D:$R,(V$11&amp;$E70),'3_CC_SupplyEvaluation'!$R:$R)</f>
        <v>0</v>
      </c>
      <c r="Y70" s="105">
        <f ca="1">SUMIF('3_CC_SupplyEvaluation'!$C:$J,(Y$11&amp;$D70),'3_CC_SupplyEvaluation'!$I:$I)</f>
        <v>0</v>
      </c>
      <c r="Z70" s="106">
        <f ca="1">SUMIF('3_CC_SupplyEvaluation'!$D:$R,(Y$11&amp;$E70),'3_CC_SupplyEvaluation'!$Q:$Q)</f>
        <v>0</v>
      </c>
      <c r="AA70" s="107">
        <f ca="1">SUMIF('3_CC_SupplyEvaluation'!$D:$R,(Y$11&amp;$E70),'3_CC_SupplyEvaluation'!$R:$R)</f>
        <v>0</v>
      </c>
      <c r="AB70" s="105">
        <f ca="1">SUMIF('3_CC_SupplyEvaluation'!$C:$J,(AB$11&amp;$D70),'3_CC_SupplyEvaluation'!$I:$I)</f>
        <v>0</v>
      </c>
      <c r="AC70" s="106">
        <f ca="1">SUMIF('3_CC_SupplyEvaluation'!$D:$R,(AB$11&amp;$E70),'3_CC_SupplyEvaluation'!$Q:$Q)</f>
        <v>0</v>
      </c>
      <c r="AD70" s="107">
        <f ca="1">SUMIF('3_CC_SupplyEvaluation'!$D:$R,(AB$11&amp;$E70),'3_CC_SupplyEvaluation'!$R:$R)</f>
        <v>0</v>
      </c>
      <c r="AE70" s="105">
        <f ca="1">SUMIF('3_CC_SupplyEvaluation'!$C:$J,(AE$11&amp;$D70),'3_CC_SupplyEvaluation'!$I:$I)</f>
        <v>0</v>
      </c>
      <c r="AF70" s="106">
        <f ca="1">SUMIF('3_CC_SupplyEvaluation'!$D:$R,(AE$11&amp;$E70),'3_CC_SupplyEvaluation'!$Q:$Q)</f>
        <v>0</v>
      </c>
      <c r="AG70" s="107">
        <f ca="1">SUMIF('3_CC_SupplyEvaluation'!$D:$R,(AE$11&amp;$E70),'3_CC_SupplyEvaluation'!$R:$R)</f>
        <v>0</v>
      </c>
      <c r="AH70" s="105">
        <f ca="1">SUMIF('3_CC_SupplyEvaluation'!$C:$J,(AH$11&amp;$D70),'3_CC_SupplyEvaluation'!$I:$I)</f>
        <v>0</v>
      </c>
      <c r="AI70" s="106">
        <f ca="1">SUMIF('3_CC_SupplyEvaluation'!$D:$R,(AH$11&amp;$E70),'3_CC_SupplyEvaluation'!$Q:$Q)</f>
        <v>0</v>
      </c>
      <c r="AJ70" s="107">
        <f ca="1">SUMIF('3_CC_SupplyEvaluation'!$D:$R,(AH$11&amp;$E70),'3_CC_SupplyEvaluation'!$R:$R)</f>
        <v>0</v>
      </c>
      <c r="AK70" s="105">
        <f ca="1">SUMIF('3_CC_SupplyEvaluation'!$C:$J,(AK$11&amp;$D70),'3_CC_SupplyEvaluation'!$I:$I)</f>
        <v>0</v>
      </c>
      <c r="AL70" s="106">
        <f ca="1">SUMIF('3_CC_SupplyEvaluation'!$D:$R,(AK$11&amp;$E70),'3_CC_SupplyEvaluation'!$Q:$Q)</f>
        <v>0</v>
      </c>
      <c r="AM70" s="107">
        <f ca="1">SUMIF('3_CC_SupplyEvaluation'!$D:$R,(AK$11&amp;$E70),'3_CC_SupplyEvaluation'!$R:$R)</f>
        <v>0</v>
      </c>
      <c r="AN70" s="105">
        <f ca="1">SUMIF('3_CC_SupplyEvaluation'!$C:$J,(AN$11&amp;$D70),'3_CC_SupplyEvaluation'!$I:$I)</f>
        <v>0</v>
      </c>
      <c r="AO70" s="106">
        <f ca="1">SUMIF('3_CC_SupplyEvaluation'!$D:$R,(AN$11&amp;$E70),'3_CC_SupplyEvaluation'!$Q:$Q)</f>
        <v>0</v>
      </c>
      <c r="AP70" s="107">
        <f ca="1">SUMIF('3_CC_SupplyEvaluation'!$D:$R,(AN$11&amp;$E70),'3_CC_SupplyEvaluation'!$R:$R)</f>
        <v>0</v>
      </c>
    </row>
    <row r="71" spans="1:42" ht="13.9" customHeight="1">
      <c r="A71" s="159"/>
      <c r="B71" s="161"/>
      <c r="C71" s="58">
        <v>3</v>
      </c>
      <c r="D71" s="54">
        <f>F71</f>
        <v>0</v>
      </c>
      <c r="E71" s="54" t="str">
        <f>F71&amp;H71&amp;J71</f>
        <v>000</v>
      </c>
      <c r="F71" s="54">
        <f>'2_CC_DemandEvaluation'!C77</f>
        <v>0</v>
      </c>
      <c r="G71" s="123" t="str">
        <f>'2_CC_DemandEvaluation'!G77</f>
        <v/>
      </c>
      <c r="H71" s="54">
        <f>'2_CC_DemandEvaluation'!H77</f>
        <v>0</v>
      </c>
      <c r="I71" s="54">
        <f>'2_CC_DemandEvaluation'!J77</f>
        <v>0</v>
      </c>
      <c r="J71" s="54">
        <f>'2_CC_DemandEvaluation'!L77</f>
        <v>0</v>
      </c>
      <c r="K71" s="123" t="str">
        <f>'2_CC_DemandEvaluation'!O77</f>
        <v/>
      </c>
      <c r="L71" s="104" t="str">
        <f t="shared" si="4"/>
        <v/>
      </c>
      <c r="M71" s="105">
        <f ca="1">SUMIF('3_CC_SupplyEvaluation'!$C:$J,(M$11&amp;$D71),'3_CC_SupplyEvaluation'!$I:$I)</f>
        <v>0</v>
      </c>
      <c r="N71" s="106">
        <f ca="1">SUMIF('3_CC_SupplyEvaluation'!$D:$R,(M$11&amp;$E71),'3_CC_SupplyEvaluation'!$Q:$Q)</f>
        <v>0</v>
      </c>
      <c r="O71" s="107">
        <f ca="1">SUMIF('3_CC_SupplyEvaluation'!$D:$R,(M$11&amp;$E71),'3_CC_SupplyEvaluation'!$R:$R)</f>
        <v>0</v>
      </c>
      <c r="P71" s="105">
        <f ca="1">SUMIF('3_CC_SupplyEvaluation'!$C:$J,(P$11&amp;$D71),'3_CC_SupplyEvaluation'!$I:$I)</f>
        <v>0</v>
      </c>
      <c r="Q71" s="106">
        <f ca="1">SUMIF('3_CC_SupplyEvaluation'!$D:$R,(P$11&amp;$E71),'3_CC_SupplyEvaluation'!$Q:$Q)</f>
        <v>0</v>
      </c>
      <c r="R71" s="107">
        <f ca="1">SUMIF('3_CC_SupplyEvaluation'!$D:$R,(P$11&amp;$E71),'3_CC_SupplyEvaluation'!$R:$R)</f>
        <v>0</v>
      </c>
      <c r="S71" s="105">
        <f ca="1">SUMIF('3_CC_SupplyEvaluation'!$C:$J,(S$11&amp;$D71),'3_CC_SupplyEvaluation'!$I:$I)</f>
        <v>0</v>
      </c>
      <c r="T71" s="106">
        <f ca="1">SUMIF('3_CC_SupplyEvaluation'!$D:$R,(S$11&amp;$E71),'3_CC_SupplyEvaluation'!$Q:$Q)</f>
        <v>0</v>
      </c>
      <c r="U71" s="107">
        <f ca="1">SUMIF('3_CC_SupplyEvaluation'!$D:$R,(S$11&amp;$E71),'3_CC_SupplyEvaluation'!$R:$R)</f>
        <v>0</v>
      </c>
      <c r="V71" s="105">
        <f ca="1">SUMIF('3_CC_SupplyEvaluation'!$C:$J,(V$11&amp;$D71),'3_CC_SupplyEvaluation'!$I:$I)</f>
        <v>0</v>
      </c>
      <c r="W71" s="106">
        <f ca="1">SUMIF('3_CC_SupplyEvaluation'!$D:$R,(V$11&amp;$E71),'3_CC_SupplyEvaluation'!$Q:$Q)</f>
        <v>0</v>
      </c>
      <c r="X71" s="107">
        <f ca="1">SUMIF('3_CC_SupplyEvaluation'!$D:$R,(V$11&amp;$E71),'3_CC_SupplyEvaluation'!$R:$R)</f>
        <v>0</v>
      </c>
      <c r="Y71" s="105">
        <f ca="1">SUMIF('3_CC_SupplyEvaluation'!$C:$J,(Y$11&amp;$D71),'3_CC_SupplyEvaluation'!$I:$I)</f>
        <v>0</v>
      </c>
      <c r="Z71" s="106">
        <f ca="1">SUMIF('3_CC_SupplyEvaluation'!$D:$R,(Y$11&amp;$E71),'3_CC_SupplyEvaluation'!$Q:$Q)</f>
        <v>0</v>
      </c>
      <c r="AA71" s="107">
        <f ca="1">SUMIF('3_CC_SupplyEvaluation'!$D:$R,(Y$11&amp;$E71),'3_CC_SupplyEvaluation'!$R:$R)</f>
        <v>0</v>
      </c>
      <c r="AB71" s="105">
        <f ca="1">SUMIF('3_CC_SupplyEvaluation'!$C:$J,(AB$11&amp;$D71),'3_CC_SupplyEvaluation'!$I:$I)</f>
        <v>0</v>
      </c>
      <c r="AC71" s="106">
        <f ca="1">SUMIF('3_CC_SupplyEvaluation'!$D:$R,(AB$11&amp;$E71),'3_CC_SupplyEvaluation'!$Q:$Q)</f>
        <v>0</v>
      </c>
      <c r="AD71" s="107">
        <f ca="1">SUMIF('3_CC_SupplyEvaluation'!$D:$R,(AB$11&amp;$E71),'3_CC_SupplyEvaluation'!$R:$R)</f>
        <v>0</v>
      </c>
      <c r="AE71" s="105">
        <f ca="1">SUMIF('3_CC_SupplyEvaluation'!$C:$J,(AE$11&amp;$D71),'3_CC_SupplyEvaluation'!$I:$I)</f>
        <v>0</v>
      </c>
      <c r="AF71" s="106">
        <f ca="1">SUMIF('3_CC_SupplyEvaluation'!$D:$R,(AE$11&amp;$E71),'3_CC_SupplyEvaluation'!$Q:$Q)</f>
        <v>0</v>
      </c>
      <c r="AG71" s="107">
        <f ca="1">SUMIF('3_CC_SupplyEvaluation'!$D:$R,(AE$11&amp;$E71),'3_CC_SupplyEvaluation'!$R:$R)</f>
        <v>0</v>
      </c>
      <c r="AH71" s="105">
        <f ca="1">SUMIF('3_CC_SupplyEvaluation'!$C:$J,(AH$11&amp;$D71),'3_CC_SupplyEvaluation'!$I:$I)</f>
        <v>0</v>
      </c>
      <c r="AI71" s="106">
        <f ca="1">SUMIF('3_CC_SupplyEvaluation'!$D:$R,(AH$11&amp;$E71),'3_CC_SupplyEvaluation'!$Q:$Q)</f>
        <v>0</v>
      </c>
      <c r="AJ71" s="107">
        <f ca="1">SUMIF('3_CC_SupplyEvaluation'!$D:$R,(AH$11&amp;$E71),'3_CC_SupplyEvaluation'!$R:$R)</f>
        <v>0</v>
      </c>
      <c r="AK71" s="105">
        <f ca="1">SUMIF('3_CC_SupplyEvaluation'!$C:$J,(AK$11&amp;$D71),'3_CC_SupplyEvaluation'!$I:$I)</f>
        <v>0</v>
      </c>
      <c r="AL71" s="106">
        <f ca="1">SUMIF('3_CC_SupplyEvaluation'!$D:$R,(AK$11&amp;$E71),'3_CC_SupplyEvaluation'!$Q:$Q)</f>
        <v>0</v>
      </c>
      <c r="AM71" s="107">
        <f ca="1">SUMIF('3_CC_SupplyEvaluation'!$D:$R,(AK$11&amp;$E71),'3_CC_SupplyEvaluation'!$R:$R)</f>
        <v>0</v>
      </c>
      <c r="AN71" s="105">
        <f ca="1">SUMIF('3_CC_SupplyEvaluation'!$C:$J,(AN$11&amp;$D71),'3_CC_SupplyEvaluation'!$I:$I)</f>
        <v>0</v>
      </c>
      <c r="AO71" s="106">
        <f ca="1">SUMIF('3_CC_SupplyEvaluation'!$D:$R,(AN$11&amp;$E71),'3_CC_SupplyEvaluation'!$Q:$Q)</f>
        <v>0</v>
      </c>
      <c r="AP71" s="107">
        <f ca="1">SUMIF('3_CC_SupplyEvaluation'!$D:$R,(AN$11&amp;$E71),'3_CC_SupplyEvaluation'!$R:$R)</f>
        <v>0</v>
      </c>
    </row>
    <row r="72" spans="1:42" ht="13.9" customHeight="1">
      <c r="A72" s="159"/>
      <c r="B72" s="161"/>
      <c r="C72" s="58">
        <v>4</v>
      </c>
      <c r="D72" s="54">
        <f>F72</f>
        <v>0</v>
      </c>
      <c r="E72" s="54" t="str">
        <f>F72&amp;H72&amp;J72</f>
        <v>000</v>
      </c>
      <c r="F72" s="54">
        <f>'2_CC_DemandEvaluation'!C78</f>
        <v>0</v>
      </c>
      <c r="G72" s="123" t="str">
        <f>'2_CC_DemandEvaluation'!G78</f>
        <v/>
      </c>
      <c r="H72" s="54">
        <f>'2_CC_DemandEvaluation'!H78</f>
        <v>0</v>
      </c>
      <c r="I72" s="54">
        <f>'2_CC_DemandEvaluation'!J78</f>
        <v>0</v>
      </c>
      <c r="J72" s="54">
        <f>'2_CC_DemandEvaluation'!L78</f>
        <v>0</v>
      </c>
      <c r="K72" s="123" t="str">
        <f>'2_CC_DemandEvaluation'!O78</f>
        <v/>
      </c>
      <c r="L72" s="104" t="str">
        <f>IFERROR(K72*G72,"")</f>
        <v/>
      </c>
      <c r="M72" s="105">
        <f ca="1">SUMIF('3_CC_SupplyEvaluation'!$C:$J,(M$11&amp;$D72),'3_CC_SupplyEvaluation'!$I:$I)</f>
        <v>0</v>
      </c>
      <c r="N72" s="106">
        <f ca="1">SUMIF('3_CC_SupplyEvaluation'!$D:$R,(M$11&amp;$E72),'3_CC_SupplyEvaluation'!$Q:$Q)</f>
        <v>0</v>
      </c>
      <c r="O72" s="107">
        <f ca="1">SUMIF('3_CC_SupplyEvaluation'!$D:$R,(M$11&amp;$E72),'3_CC_SupplyEvaluation'!$R:$R)</f>
        <v>0</v>
      </c>
      <c r="P72" s="105">
        <f ca="1">SUMIF('3_CC_SupplyEvaluation'!$C:$J,(P$11&amp;$D72),'3_CC_SupplyEvaluation'!$I:$I)</f>
        <v>0</v>
      </c>
      <c r="Q72" s="106">
        <f ca="1">SUMIF('3_CC_SupplyEvaluation'!$D:$R,(P$11&amp;$E72),'3_CC_SupplyEvaluation'!$Q:$Q)</f>
        <v>0</v>
      </c>
      <c r="R72" s="107">
        <f ca="1">SUMIF('3_CC_SupplyEvaluation'!$D:$R,(P$11&amp;$E72),'3_CC_SupplyEvaluation'!$R:$R)</f>
        <v>0</v>
      </c>
      <c r="S72" s="105">
        <f ca="1">SUMIF('3_CC_SupplyEvaluation'!$C:$J,(S$11&amp;$D72),'3_CC_SupplyEvaluation'!$I:$I)</f>
        <v>0</v>
      </c>
      <c r="T72" s="106">
        <f ca="1">SUMIF('3_CC_SupplyEvaluation'!$D:$R,(S$11&amp;$E72),'3_CC_SupplyEvaluation'!$Q:$Q)</f>
        <v>0</v>
      </c>
      <c r="U72" s="107">
        <f ca="1">SUMIF('3_CC_SupplyEvaluation'!$D:$R,(S$11&amp;$E72),'3_CC_SupplyEvaluation'!$R:$R)</f>
        <v>0</v>
      </c>
      <c r="V72" s="105">
        <f ca="1">SUMIF('3_CC_SupplyEvaluation'!$C:$J,(V$11&amp;$D72),'3_CC_SupplyEvaluation'!$I:$I)</f>
        <v>0</v>
      </c>
      <c r="W72" s="106">
        <f ca="1">SUMIF('3_CC_SupplyEvaluation'!$D:$R,(V$11&amp;$E72),'3_CC_SupplyEvaluation'!$Q:$Q)</f>
        <v>0</v>
      </c>
      <c r="X72" s="107">
        <f ca="1">SUMIF('3_CC_SupplyEvaluation'!$D:$R,(V$11&amp;$E72),'3_CC_SupplyEvaluation'!$R:$R)</f>
        <v>0</v>
      </c>
      <c r="Y72" s="105">
        <f ca="1">SUMIF('3_CC_SupplyEvaluation'!$C:$J,(Y$11&amp;$D72),'3_CC_SupplyEvaluation'!$I:$I)</f>
        <v>0</v>
      </c>
      <c r="Z72" s="106">
        <f ca="1">SUMIF('3_CC_SupplyEvaluation'!$D:$R,(Y$11&amp;$E72),'3_CC_SupplyEvaluation'!$Q:$Q)</f>
        <v>0</v>
      </c>
      <c r="AA72" s="107">
        <f ca="1">SUMIF('3_CC_SupplyEvaluation'!$D:$R,(Y$11&amp;$E72),'3_CC_SupplyEvaluation'!$R:$R)</f>
        <v>0</v>
      </c>
      <c r="AB72" s="105">
        <f ca="1">SUMIF('3_CC_SupplyEvaluation'!$C:$J,(AB$11&amp;$D72),'3_CC_SupplyEvaluation'!$I:$I)</f>
        <v>0</v>
      </c>
      <c r="AC72" s="106">
        <f ca="1">SUMIF('3_CC_SupplyEvaluation'!$D:$R,(AB$11&amp;$E72),'3_CC_SupplyEvaluation'!$Q:$Q)</f>
        <v>0</v>
      </c>
      <c r="AD72" s="107">
        <f ca="1">SUMIF('3_CC_SupplyEvaluation'!$D:$R,(AB$11&amp;$E72),'3_CC_SupplyEvaluation'!$R:$R)</f>
        <v>0</v>
      </c>
      <c r="AE72" s="105">
        <f ca="1">SUMIF('3_CC_SupplyEvaluation'!$C:$J,(AE$11&amp;$D72),'3_CC_SupplyEvaluation'!$I:$I)</f>
        <v>0</v>
      </c>
      <c r="AF72" s="106">
        <f ca="1">SUMIF('3_CC_SupplyEvaluation'!$D:$R,(AE$11&amp;$E72),'3_CC_SupplyEvaluation'!$Q:$Q)</f>
        <v>0</v>
      </c>
      <c r="AG72" s="107">
        <f ca="1">SUMIF('3_CC_SupplyEvaluation'!$D:$R,(AE$11&amp;$E72),'3_CC_SupplyEvaluation'!$R:$R)</f>
        <v>0</v>
      </c>
      <c r="AH72" s="105">
        <f ca="1">SUMIF('3_CC_SupplyEvaluation'!$C:$J,(AH$11&amp;$D72),'3_CC_SupplyEvaluation'!$I:$I)</f>
        <v>0</v>
      </c>
      <c r="AI72" s="106">
        <f ca="1">SUMIF('3_CC_SupplyEvaluation'!$D:$R,(AH$11&amp;$E72),'3_CC_SupplyEvaluation'!$Q:$Q)</f>
        <v>0</v>
      </c>
      <c r="AJ72" s="107">
        <f ca="1">SUMIF('3_CC_SupplyEvaluation'!$D:$R,(AH$11&amp;$E72),'3_CC_SupplyEvaluation'!$R:$R)</f>
        <v>0</v>
      </c>
      <c r="AK72" s="105">
        <f ca="1">SUMIF('3_CC_SupplyEvaluation'!$C:$J,(AK$11&amp;$D72),'3_CC_SupplyEvaluation'!$I:$I)</f>
        <v>0</v>
      </c>
      <c r="AL72" s="106">
        <f ca="1">SUMIF('3_CC_SupplyEvaluation'!$D:$R,(AK$11&amp;$E72),'3_CC_SupplyEvaluation'!$Q:$Q)</f>
        <v>0</v>
      </c>
      <c r="AM72" s="107">
        <f ca="1">SUMIF('3_CC_SupplyEvaluation'!$D:$R,(AK$11&amp;$E72),'3_CC_SupplyEvaluation'!$R:$R)</f>
        <v>0</v>
      </c>
      <c r="AN72" s="105">
        <f ca="1">SUMIF('3_CC_SupplyEvaluation'!$C:$J,(AN$11&amp;$D72),'3_CC_SupplyEvaluation'!$I:$I)</f>
        <v>0</v>
      </c>
      <c r="AO72" s="106">
        <f ca="1">SUMIF('3_CC_SupplyEvaluation'!$D:$R,(AN$11&amp;$E72),'3_CC_SupplyEvaluation'!$Q:$Q)</f>
        <v>0</v>
      </c>
      <c r="AP72" s="107">
        <f ca="1">SUMIF('3_CC_SupplyEvaluation'!$D:$R,(AN$11&amp;$E72),'3_CC_SupplyEvaluation'!$R:$R)</f>
        <v>0</v>
      </c>
    </row>
    <row r="73" spans="1:42" ht="14.45" customHeight="1" thickBot="1">
      <c r="A73" s="160"/>
      <c r="B73" s="162"/>
      <c r="C73" s="93">
        <v>5</v>
      </c>
      <c r="D73" s="95">
        <f>F73</f>
        <v>0</v>
      </c>
      <c r="E73" s="95" t="str">
        <f>F73&amp;H73&amp;J73</f>
        <v>000</v>
      </c>
      <c r="F73" s="95">
        <f>'2_CC_DemandEvaluation'!C79</f>
        <v>0</v>
      </c>
      <c r="G73" s="124" t="str">
        <f>'2_CC_DemandEvaluation'!G79</f>
        <v/>
      </c>
      <c r="H73" s="95">
        <f>'2_CC_DemandEvaluation'!H79</f>
        <v>0</v>
      </c>
      <c r="I73" s="95">
        <f>'2_CC_DemandEvaluation'!J79</f>
        <v>0</v>
      </c>
      <c r="J73" s="95">
        <f>'2_CC_DemandEvaluation'!L79</f>
        <v>0</v>
      </c>
      <c r="K73" s="124" t="str">
        <f>'2_CC_DemandEvaluation'!O79</f>
        <v/>
      </c>
      <c r="L73" s="108" t="str">
        <f>IFERROR(K73*G73,"")</f>
        <v/>
      </c>
      <c r="M73" s="109">
        <f ca="1">SUMIF('3_CC_SupplyEvaluation'!$C:$J,(M$11&amp;$D73),'3_CC_SupplyEvaluation'!$I:$I)</f>
        <v>0</v>
      </c>
      <c r="N73" s="110">
        <f ca="1">SUMIF('3_CC_SupplyEvaluation'!$D:$R,(M$11&amp;$E73),'3_CC_SupplyEvaluation'!$Q:$Q)</f>
        <v>0</v>
      </c>
      <c r="O73" s="111">
        <f ca="1">SUMIF('3_CC_SupplyEvaluation'!$D:$R,(M$11&amp;$E73),'3_CC_SupplyEvaluation'!$R:$R)</f>
        <v>0</v>
      </c>
      <c r="P73" s="109">
        <f ca="1">SUMIF('3_CC_SupplyEvaluation'!$C:$J,(P$11&amp;$D73),'3_CC_SupplyEvaluation'!$I:$I)</f>
        <v>0</v>
      </c>
      <c r="Q73" s="110">
        <f ca="1">SUMIF('3_CC_SupplyEvaluation'!$D:$R,(P$11&amp;$E73),'3_CC_SupplyEvaluation'!$Q:$Q)</f>
        <v>0</v>
      </c>
      <c r="R73" s="111">
        <f ca="1">SUMIF('3_CC_SupplyEvaluation'!$D:$R,(P$11&amp;$E73),'3_CC_SupplyEvaluation'!$R:$R)</f>
        <v>0</v>
      </c>
      <c r="S73" s="109">
        <f ca="1">SUMIF('3_CC_SupplyEvaluation'!$C:$J,(S$11&amp;$D73),'3_CC_SupplyEvaluation'!$I:$I)</f>
        <v>0</v>
      </c>
      <c r="T73" s="110">
        <f ca="1">SUMIF('3_CC_SupplyEvaluation'!$D:$R,(S$11&amp;$E73),'3_CC_SupplyEvaluation'!$Q:$Q)</f>
        <v>0</v>
      </c>
      <c r="U73" s="111">
        <f ca="1">SUMIF('3_CC_SupplyEvaluation'!$D:$R,(S$11&amp;$E73),'3_CC_SupplyEvaluation'!$R:$R)</f>
        <v>0</v>
      </c>
      <c r="V73" s="109">
        <f ca="1">SUMIF('3_CC_SupplyEvaluation'!$C:$J,(V$11&amp;$D73),'3_CC_SupplyEvaluation'!$I:$I)</f>
        <v>0</v>
      </c>
      <c r="W73" s="110">
        <f ca="1">SUMIF('3_CC_SupplyEvaluation'!$D:$R,(V$11&amp;$E73),'3_CC_SupplyEvaluation'!$Q:$Q)</f>
        <v>0</v>
      </c>
      <c r="X73" s="111">
        <f ca="1">SUMIF('3_CC_SupplyEvaluation'!$D:$R,(V$11&amp;$E73),'3_CC_SupplyEvaluation'!$R:$R)</f>
        <v>0</v>
      </c>
      <c r="Y73" s="109">
        <f ca="1">SUMIF('3_CC_SupplyEvaluation'!$C:$J,(Y$11&amp;$D73),'3_CC_SupplyEvaluation'!$I:$I)</f>
        <v>0</v>
      </c>
      <c r="Z73" s="110">
        <f ca="1">SUMIF('3_CC_SupplyEvaluation'!$D:$R,(Y$11&amp;$E73),'3_CC_SupplyEvaluation'!$Q:$Q)</f>
        <v>0</v>
      </c>
      <c r="AA73" s="111">
        <f ca="1">SUMIF('3_CC_SupplyEvaluation'!$D:$R,(Y$11&amp;$E73),'3_CC_SupplyEvaluation'!$R:$R)</f>
        <v>0</v>
      </c>
      <c r="AB73" s="109">
        <f ca="1">SUMIF('3_CC_SupplyEvaluation'!$C:$J,(AB$11&amp;$D73),'3_CC_SupplyEvaluation'!$I:$I)</f>
        <v>0</v>
      </c>
      <c r="AC73" s="110">
        <f ca="1">SUMIF('3_CC_SupplyEvaluation'!$D:$R,(AB$11&amp;$E73),'3_CC_SupplyEvaluation'!$Q:$Q)</f>
        <v>0</v>
      </c>
      <c r="AD73" s="111">
        <f ca="1">SUMIF('3_CC_SupplyEvaluation'!$D:$R,(AB$11&amp;$E73),'3_CC_SupplyEvaluation'!$R:$R)</f>
        <v>0</v>
      </c>
      <c r="AE73" s="109">
        <f ca="1">SUMIF('3_CC_SupplyEvaluation'!$C:$J,(AE$11&amp;$D73),'3_CC_SupplyEvaluation'!$I:$I)</f>
        <v>0</v>
      </c>
      <c r="AF73" s="110">
        <f ca="1">SUMIF('3_CC_SupplyEvaluation'!$D:$R,(AE$11&amp;$E73),'3_CC_SupplyEvaluation'!$Q:$Q)</f>
        <v>0</v>
      </c>
      <c r="AG73" s="111">
        <f ca="1">SUMIF('3_CC_SupplyEvaluation'!$D:$R,(AE$11&amp;$E73),'3_CC_SupplyEvaluation'!$R:$R)</f>
        <v>0</v>
      </c>
      <c r="AH73" s="109">
        <f ca="1">SUMIF('3_CC_SupplyEvaluation'!$C:$J,(AH$11&amp;$D73),'3_CC_SupplyEvaluation'!$I:$I)</f>
        <v>0</v>
      </c>
      <c r="AI73" s="110">
        <f ca="1">SUMIF('3_CC_SupplyEvaluation'!$D:$R,(AH$11&amp;$E73),'3_CC_SupplyEvaluation'!$Q:$Q)</f>
        <v>0</v>
      </c>
      <c r="AJ73" s="111">
        <f ca="1">SUMIF('3_CC_SupplyEvaluation'!$D:$R,(AH$11&amp;$E73),'3_CC_SupplyEvaluation'!$R:$R)</f>
        <v>0</v>
      </c>
      <c r="AK73" s="109">
        <f ca="1">SUMIF('3_CC_SupplyEvaluation'!$C:$J,(AK$11&amp;$D73),'3_CC_SupplyEvaluation'!$I:$I)</f>
        <v>0</v>
      </c>
      <c r="AL73" s="110">
        <f ca="1">SUMIF('3_CC_SupplyEvaluation'!$D:$R,(AK$11&amp;$E73),'3_CC_SupplyEvaluation'!$Q:$Q)</f>
        <v>0</v>
      </c>
      <c r="AM73" s="111">
        <f ca="1">SUMIF('3_CC_SupplyEvaluation'!$D:$R,(AK$11&amp;$E73),'3_CC_SupplyEvaluation'!$R:$R)</f>
        <v>0</v>
      </c>
      <c r="AN73" s="109">
        <f ca="1">SUMIF('3_CC_SupplyEvaluation'!$C:$J,(AN$11&amp;$D73),'3_CC_SupplyEvaluation'!$I:$I)</f>
        <v>0</v>
      </c>
      <c r="AO73" s="110">
        <f ca="1">SUMIF('3_CC_SupplyEvaluation'!$D:$R,(AN$11&amp;$E73),'3_CC_SupplyEvaluation'!$Q:$Q)</f>
        <v>0</v>
      </c>
      <c r="AP73" s="111">
        <f ca="1">SUMIF('3_CC_SupplyEvaluation'!$D:$R,(AN$11&amp;$E73),'3_CC_SupplyEvaluation'!$R:$R)</f>
        <v>0</v>
      </c>
    </row>
    <row r="74" spans="1:42" ht="13.5" thickBot="1"/>
    <row r="75" spans="1:42" ht="19.5" thickBot="1">
      <c r="M75" s="99" t="s">
        <v>158</v>
      </c>
      <c r="N75" s="100"/>
      <c r="O75" s="100"/>
      <c r="P75" s="101"/>
      <c r="Q75" s="101"/>
      <c r="R75" s="101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</row>
    <row r="76" spans="1:42" ht="15" customHeight="1">
      <c r="A76" s="39"/>
      <c r="B76" s="39"/>
      <c r="M76" s="163" t="str">
        <f>'3_CC_SupplyEvaluation'!A$16</f>
        <v>Source A (1)</v>
      </c>
      <c r="N76" s="164"/>
      <c r="O76" s="165"/>
      <c r="P76" s="163" t="str">
        <f>'3_CC_SupplyEvaluation'!A$39</f>
        <v>Source B (2)</v>
      </c>
      <c r="Q76" s="164"/>
      <c r="R76" s="165"/>
      <c r="S76" s="163" t="str">
        <f>'3_CC_SupplyEvaluation'!A$62</f>
        <v>Source C (3)</v>
      </c>
      <c r="T76" s="164"/>
      <c r="U76" s="165"/>
      <c r="V76" s="164" t="str">
        <f>'3_CC_SupplyEvaluation'!A$85</f>
        <v>Source C (4)</v>
      </c>
      <c r="W76" s="164"/>
      <c r="X76" s="164"/>
      <c r="Y76" s="163" t="str">
        <f>'3_CC_SupplyEvaluation'!A$108</f>
        <v>Plant / Supplier</v>
      </c>
      <c r="Z76" s="164"/>
      <c r="AA76" s="165"/>
      <c r="AB76" s="164" t="str">
        <f>'3_CC_SupplyEvaluation'!A$131</f>
        <v>Plant / Supplier</v>
      </c>
      <c r="AC76" s="164"/>
      <c r="AD76" s="164"/>
      <c r="AE76" s="163" t="str">
        <f>'3_CC_SupplyEvaluation'!A$154</f>
        <v>Plant / Supplier</v>
      </c>
      <c r="AF76" s="164"/>
      <c r="AG76" s="165"/>
      <c r="AH76" s="164" t="str">
        <f>'3_CC_SupplyEvaluation'!A$177</f>
        <v>Plant / Supplier</v>
      </c>
      <c r="AI76" s="164"/>
      <c r="AJ76" s="164"/>
      <c r="AK76" s="163" t="str">
        <f>'3_CC_SupplyEvaluation'!A$200</f>
        <v>Plant / Supplier</v>
      </c>
      <c r="AL76" s="164"/>
      <c r="AM76" s="165"/>
      <c r="AN76" s="164" t="str">
        <f>'3_CC_SupplyEvaluation'!A$223</f>
        <v>Plant / Supplier</v>
      </c>
      <c r="AO76" s="164"/>
      <c r="AP76" s="165"/>
    </row>
    <row r="77" spans="1:42">
      <c r="M77" s="166"/>
      <c r="N77" s="167"/>
      <c r="O77" s="168"/>
      <c r="P77" s="166"/>
      <c r="Q77" s="167"/>
      <c r="R77" s="168"/>
      <c r="S77" s="166"/>
      <c r="T77" s="167"/>
      <c r="U77" s="168"/>
      <c r="V77" s="167"/>
      <c r="W77" s="167"/>
      <c r="X77" s="167"/>
      <c r="Y77" s="166"/>
      <c r="Z77" s="167"/>
      <c r="AA77" s="168"/>
      <c r="AB77" s="167"/>
      <c r="AC77" s="167"/>
      <c r="AD77" s="167"/>
      <c r="AE77" s="166"/>
      <c r="AF77" s="167"/>
      <c r="AG77" s="168"/>
      <c r="AH77" s="167"/>
      <c r="AI77" s="167"/>
      <c r="AJ77" s="167"/>
      <c r="AK77" s="166"/>
      <c r="AL77" s="167"/>
      <c r="AM77" s="168"/>
      <c r="AN77" s="167"/>
      <c r="AO77" s="167"/>
      <c r="AP77" s="168"/>
    </row>
    <row r="78" spans="1:42">
      <c r="I78" s="29"/>
      <c r="M78" s="166"/>
      <c r="N78" s="167"/>
      <c r="O78" s="168"/>
      <c r="P78" s="166"/>
      <c r="Q78" s="167"/>
      <c r="R78" s="168"/>
      <c r="S78" s="166"/>
      <c r="T78" s="167"/>
      <c r="U78" s="168"/>
      <c r="V78" s="167"/>
      <c r="W78" s="167"/>
      <c r="X78" s="167"/>
      <c r="Y78" s="166"/>
      <c r="Z78" s="167"/>
      <c r="AA78" s="168"/>
      <c r="AB78" s="167"/>
      <c r="AC78" s="167"/>
      <c r="AD78" s="167"/>
      <c r="AE78" s="166"/>
      <c r="AF78" s="167"/>
      <c r="AG78" s="168"/>
      <c r="AH78" s="167"/>
      <c r="AI78" s="167"/>
      <c r="AJ78" s="167"/>
      <c r="AK78" s="166"/>
      <c r="AL78" s="167"/>
      <c r="AM78" s="168"/>
      <c r="AN78" s="167"/>
      <c r="AO78" s="167"/>
      <c r="AP78" s="168"/>
    </row>
    <row r="79" spans="1:42" ht="19.5" thickBot="1">
      <c r="A79" s="116" t="s">
        <v>159</v>
      </c>
      <c r="B79" s="117"/>
      <c r="C79" s="118"/>
      <c r="D79" s="119"/>
      <c r="E79" s="119"/>
      <c r="F79" s="119"/>
      <c r="G79" s="120"/>
      <c r="H79" s="119"/>
      <c r="I79" s="118"/>
      <c r="J79" s="119"/>
      <c r="K79" s="121"/>
      <c r="L79" s="119"/>
      <c r="M79" s="166"/>
      <c r="N79" s="167"/>
      <c r="O79" s="168"/>
      <c r="P79" s="166"/>
      <c r="Q79" s="167"/>
      <c r="R79" s="168"/>
      <c r="S79" s="166"/>
      <c r="T79" s="167"/>
      <c r="U79" s="168"/>
      <c r="V79" s="167"/>
      <c r="W79" s="167"/>
      <c r="X79" s="167"/>
      <c r="Y79" s="166"/>
      <c r="Z79" s="167"/>
      <c r="AA79" s="168"/>
      <c r="AB79" s="167"/>
      <c r="AC79" s="167"/>
      <c r="AD79" s="167"/>
      <c r="AE79" s="166"/>
      <c r="AF79" s="167"/>
      <c r="AG79" s="168"/>
      <c r="AH79" s="167"/>
      <c r="AI79" s="167"/>
      <c r="AJ79" s="167"/>
      <c r="AK79" s="166"/>
      <c r="AL79" s="167"/>
      <c r="AM79" s="168"/>
      <c r="AN79" s="167"/>
      <c r="AO79" s="167"/>
      <c r="AP79" s="168"/>
    </row>
    <row r="80" spans="1:42" ht="13.5" thickBot="1">
      <c r="A80" s="45"/>
      <c r="B80" s="47"/>
      <c r="C80" s="46"/>
      <c r="D80" s="47"/>
      <c r="E80" s="47"/>
      <c r="F80" s="47"/>
      <c r="G80" s="46"/>
      <c r="H80" s="47"/>
      <c r="I80" s="47"/>
      <c r="J80" s="47"/>
      <c r="K80" s="47"/>
      <c r="L80" s="49"/>
      <c r="M80" s="169"/>
      <c r="N80" s="170"/>
      <c r="O80" s="171"/>
      <c r="P80" s="166"/>
      <c r="Q80" s="167"/>
      <c r="R80" s="168"/>
      <c r="S80" s="166"/>
      <c r="T80" s="167"/>
      <c r="U80" s="168"/>
      <c r="V80" s="167"/>
      <c r="W80" s="167"/>
      <c r="X80" s="167"/>
      <c r="Y80" s="166"/>
      <c r="Z80" s="167"/>
      <c r="AA80" s="168"/>
      <c r="AB80" s="167"/>
      <c r="AC80" s="167"/>
      <c r="AD80" s="167"/>
      <c r="AE80" s="166"/>
      <c r="AF80" s="167"/>
      <c r="AG80" s="168"/>
      <c r="AH80" s="167"/>
      <c r="AI80" s="167"/>
      <c r="AJ80" s="167"/>
      <c r="AK80" s="166"/>
      <c r="AL80" s="167"/>
      <c r="AM80" s="168"/>
      <c r="AN80" s="167"/>
      <c r="AO80" s="167"/>
      <c r="AP80" s="168"/>
    </row>
    <row r="81" spans="1:42" ht="25.5" customHeight="1">
      <c r="A81" s="103" t="s">
        <v>107</v>
      </c>
      <c r="B81" s="55" t="s">
        <v>94</v>
      </c>
      <c r="C81" s="53" t="s">
        <v>103</v>
      </c>
      <c r="D81" s="55" t="s">
        <v>114</v>
      </c>
      <c r="E81" s="55" t="s">
        <v>115</v>
      </c>
      <c r="F81" s="54" t="s">
        <v>122</v>
      </c>
      <c r="G81" s="122" t="s">
        <v>104</v>
      </c>
      <c r="H81" s="55" t="s">
        <v>152</v>
      </c>
      <c r="I81" s="55" t="s">
        <v>108</v>
      </c>
      <c r="J81" s="55" t="s">
        <v>124</v>
      </c>
      <c r="K81" s="122" t="s">
        <v>92</v>
      </c>
      <c r="L81" s="125" t="s">
        <v>105</v>
      </c>
      <c r="M81" s="129" t="s">
        <v>118</v>
      </c>
      <c r="N81" s="130" t="s">
        <v>119</v>
      </c>
      <c r="O81" s="130" t="s">
        <v>120</v>
      </c>
      <c r="P81" s="129" t="s">
        <v>118</v>
      </c>
      <c r="Q81" s="130" t="s">
        <v>119</v>
      </c>
      <c r="R81" s="131" t="s">
        <v>120</v>
      </c>
      <c r="S81" s="129" t="s">
        <v>118</v>
      </c>
      <c r="T81" s="130" t="s">
        <v>119</v>
      </c>
      <c r="U81" s="131" t="s">
        <v>120</v>
      </c>
      <c r="V81" s="132" t="s">
        <v>118</v>
      </c>
      <c r="W81" s="130" t="s">
        <v>119</v>
      </c>
      <c r="X81" s="133" t="s">
        <v>120</v>
      </c>
      <c r="Y81" s="129" t="s">
        <v>118</v>
      </c>
      <c r="Z81" s="130" t="s">
        <v>119</v>
      </c>
      <c r="AA81" s="131" t="s">
        <v>120</v>
      </c>
      <c r="AB81" s="132" t="s">
        <v>118</v>
      </c>
      <c r="AC81" s="130" t="s">
        <v>119</v>
      </c>
      <c r="AD81" s="133" t="s">
        <v>120</v>
      </c>
      <c r="AE81" s="129" t="s">
        <v>118</v>
      </c>
      <c r="AF81" s="130" t="s">
        <v>119</v>
      </c>
      <c r="AG81" s="131" t="s">
        <v>120</v>
      </c>
      <c r="AH81" s="132" t="s">
        <v>118</v>
      </c>
      <c r="AI81" s="130" t="s">
        <v>119</v>
      </c>
      <c r="AJ81" s="133" t="s">
        <v>120</v>
      </c>
      <c r="AK81" s="129" t="s">
        <v>118</v>
      </c>
      <c r="AL81" s="130" t="s">
        <v>119</v>
      </c>
      <c r="AM81" s="131" t="s">
        <v>120</v>
      </c>
      <c r="AN81" s="132" t="s">
        <v>118</v>
      </c>
      <c r="AO81" s="130" t="s">
        <v>119</v>
      </c>
      <c r="AP81" s="131" t="s">
        <v>120</v>
      </c>
    </row>
    <row r="82" spans="1:42" ht="13.9" customHeight="1">
      <c r="A82" s="159">
        <f>'2_CC_DemandEvaluation'!A23</f>
        <v>0</v>
      </c>
      <c r="B82" s="161" t="e">
        <f>'2_CC_DemandEvaluation'!F23</f>
        <v>#DIV/0!</v>
      </c>
      <c r="C82" s="58">
        <v>1</v>
      </c>
      <c r="D82" s="54">
        <f>F82</f>
        <v>0</v>
      </c>
      <c r="E82" s="54" t="str">
        <f>F82&amp;H82&amp;J82</f>
        <v>000</v>
      </c>
      <c r="F82" s="54">
        <f>'2_CC_DemandEvaluation'!C84</f>
        <v>0</v>
      </c>
      <c r="G82" s="123" t="str">
        <f>'2_CC_DemandEvaluation'!G84</f>
        <v/>
      </c>
      <c r="H82" s="54">
        <f>'2_CC_DemandEvaluation'!H84</f>
        <v>0</v>
      </c>
      <c r="I82" s="54">
        <f>'2_CC_DemandEvaluation'!J84</f>
        <v>0</v>
      </c>
      <c r="J82" s="54">
        <f>'2_CC_DemandEvaluation'!L84</f>
        <v>0</v>
      </c>
      <c r="K82" s="123" t="str">
        <f>'2_CC_DemandEvaluation'!O84</f>
        <v/>
      </c>
      <c r="L82" s="104" t="str">
        <f t="shared" ref="L82:L84" si="5">IFERROR(K82*G82,"")</f>
        <v/>
      </c>
      <c r="M82" s="105">
        <f ca="1">SUMIF('3_CC_SupplyEvaluation'!$C:$J,(M$11&amp;$D82),'3_CC_SupplyEvaluation'!$I:$I)</f>
        <v>0</v>
      </c>
      <c r="N82" s="106">
        <f ca="1">SUMIF('3_CC_SupplyEvaluation'!$D:$R,(M$11&amp;$E82),'3_CC_SupplyEvaluation'!$Q:$Q)</f>
        <v>0</v>
      </c>
      <c r="O82" s="107">
        <f ca="1">SUMIF('3_CC_SupplyEvaluation'!$D:$R,(M$11&amp;$E82),'3_CC_SupplyEvaluation'!$R:$R)</f>
        <v>0</v>
      </c>
      <c r="P82" s="105">
        <f ca="1">SUMIF('3_CC_SupplyEvaluation'!$C:$J,(P$11&amp;$D82),'3_CC_SupplyEvaluation'!$I:$I)</f>
        <v>0</v>
      </c>
      <c r="Q82" s="106">
        <f ca="1">SUMIF('3_CC_SupplyEvaluation'!$D:$R,(P$11&amp;$E82),'3_CC_SupplyEvaluation'!$Q:$Q)</f>
        <v>0</v>
      </c>
      <c r="R82" s="107">
        <f ca="1">SUMIF('3_CC_SupplyEvaluation'!$D:$R,(P$11&amp;$E82),'3_CC_SupplyEvaluation'!$R:$R)</f>
        <v>0</v>
      </c>
      <c r="S82" s="105">
        <f ca="1">SUMIF('3_CC_SupplyEvaluation'!$C:$J,(S$11&amp;$D82),'3_CC_SupplyEvaluation'!$I:$I)</f>
        <v>0</v>
      </c>
      <c r="T82" s="106">
        <f ca="1">SUMIF('3_CC_SupplyEvaluation'!$D:$R,(S$11&amp;$E82),'3_CC_SupplyEvaluation'!$Q:$Q)</f>
        <v>0</v>
      </c>
      <c r="U82" s="107">
        <f ca="1">SUMIF('3_CC_SupplyEvaluation'!$D:$R,(S$11&amp;$E82),'3_CC_SupplyEvaluation'!$R:$R)</f>
        <v>0</v>
      </c>
      <c r="V82" s="105">
        <f ca="1">SUMIF('3_CC_SupplyEvaluation'!$C:$J,(V$11&amp;$D82),'3_CC_SupplyEvaluation'!$I:$I)</f>
        <v>0</v>
      </c>
      <c r="W82" s="106">
        <f ca="1">SUMIF('3_CC_SupplyEvaluation'!$D:$R,(V$11&amp;$E82),'3_CC_SupplyEvaluation'!$Q:$Q)</f>
        <v>0</v>
      </c>
      <c r="X82" s="107">
        <f ca="1">SUMIF('3_CC_SupplyEvaluation'!$D:$R,(V$11&amp;$E82),'3_CC_SupplyEvaluation'!$R:$R)</f>
        <v>0</v>
      </c>
      <c r="Y82" s="105">
        <f ca="1">SUMIF('3_CC_SupplyEvaluation'!$C:$J,(Y$11&amp;$D82),'3_CC_SupplyEvaluation'!$I:$I)</f>
        <v>0</v>
      </c>
      <c r="Z82" s="106">
        <f ca="1">SUMIF('3_CC_SupplyEvaluation'!$D:$R,(Y$11&amp;$E82),'3_CC_SupplyEvaluation'!$Q:$Q)</f>
        <v>0</v>
      </c>
      <c r="AA82" s="107">
        <f ca="1">SUMIF('3_CC_SupplyEvaluation'!$D:$R,(Y$11&amp;$E82),'3_CC_SupplyEvaluation'!$R:$R)</f>
        <v>0</v>
      </c>
      <c r="AB82" s="105">
        <f ca="1">SUMIF('3_CC_SupplyEvaluation'!$C:$J,(AB$11&amp;$D82),'3_CC_SupplyEvaluation'!$I:$I)</f>
        <v>0</v>
      </c>
      <c r="AC82" s="106">
        <f ca="1">SUMIF('3_CC_SupplyEvaluation'!$D:$R,(AB$11&amp;$E82),'3_CC_SupplyEvaluation'!$Q:$Q)</f>
        <v>0</v>
      </c>
      <c r="AD82" s="107">
        <f ca="1">SUMIF('3_CC_SupplyEvaluation'!$D:$R,(AB$11&amp;$E82),'3_CC_SupplyEvaluation'!$R:$R)</f>
        <v>0</v>
      </c>
      <c r="AE82" s="105">
        <f ca="1">SUMIF('3_CC_SupplyEvaluation'!$C:$J,(AE$11&amp;$D82),'3_CC_SupplyEvaluation'!$I:$I)</f>
        <v>0</v>
      </c>
      <c r="AF82" s="106">
        <f ca="1">SUMIF('3_CC_SupplyEvaluation'!$D:$R,(AE$11&amp;$E82),'3_CC_SupplyEvaluation'!$Q:$Q)</f>
        <v>0</v>
      </c>
      <c r="AG82" s="107">
        <f ca="1">SUMIF('3_CC_SupplyEvaluation'!$D:$R,(AE$11&amp;$E82),'3_CC_SupplyEvaluation'!$R:$R)</f>
        <v>0</v>
      </c>
      <c r="AH82" s="105">
        <f ca="1">SUMIF('3_CC_SupplyEvaluation'!$C:$J,(AH$11&amp;$D82),'3_CC_SupplyEvaluation'!$I:$I)</f>
        <v>0</v>
      </c>
      <c r="AI82" s="106">
        <f ca="1">SUMIF('3_CC_SupplyEvaluation'!$D:$R,(AH$11&amp;$E82),'3_CC_SupplyEvaluation'!$Q:$Q)</f>
        <v>0</v>
      </c>
      <c r="AJ82" s="107">
        <f ca="1">SUMIF('3_CC_SupplyEvaluation'!$D:$R,(AH$11&amp;$E82),'3_CC_SupplyEvaluation'!$R:$R)</f>
        <v>0</v>
      </c>
      <c r="AK82" s="105">
        <f ca="1">SUMIF('3_CC_SupplyEvaluation'!$C:$J,(AK$11&amp;$D82),'3_CC_SupplyEvaluation'!$I:$I)</f>
        <v>0</v>
      </c>
      <c r="AL82" s="106">
        <f ca="1">SUMIF('3_CC_SupplyEvaluation'!$D:$R,(AK$11&amp;$E82),'3_CC_SupplyEvaluation'!$Q:$Q)</f>
        <v>0</v>
      </c>
      <c r="AM82" s="107">
        <f ca="1">SUMIF('3_CC_SupplyEvaluation'!$D:$R,(AK$11&amp;$E82),'3_CC_SupplyEvaluation'!$R:$R)</f>
        <v>0</v>
      </c>
      <c r="AN82" s="105">
        <f ca="1">SUMIF('3_CC_SupplyEvaluation'!$C:$J,(AN$11&amp;$D82),'3_CC_SupplyEvaluation'!$I:$I)</f>
        <v>0</v>
      </c>
      <c r="AO82" s="106">
        <f ca="1">SUMIF('3_CC_SupplyEvaluation'!$D:$R,(AN$11&amp;$E82),'3_CC_SupplyEvaluation'!$Q:$Q)</f>
        <v>0</v>
      </c>
      <c r="AP82" s="107">
        <f ca="1">SUMIF('3_CC_SupplyEvaluation'!$D:$R,(AN$11&amp;$E82),'3_CC_SupplyEvaluation'!$R:$R)</f>
        <v>0</v>
      </c>
    </row>
    <row r="83" spans="1:42" ht="13.9" customHeight="1">
      <c r="A83" s="159"/>
      <c r="B83" s="161"/>
      <c r="C83" s="58">
        <v>2</v>
      </c>
      <c r="D83" s="54">
        <f>F83</f>
        <v>0</v>
      </c>
      <c r="E83" s="54" t="str">
        <f>F83&amp;H83&amp;J83</f>
        <v>000</v>
      </c>
      <c r="F83" s="54">
        <f>'2_CC_DemandEvaluation'!C85</f>
        <v>0</v>
      </c>
      <c r="G83" s="123" t="str">
        <f>'2_CC_DemandEvaluation'!G85</f>
        <v/>
      </c>
      <c r="H83" s="54">
        <f>'2_CC_DemandEvaluation'!H85</f>
        <v>0</v>
      </c>
      <c r="I83" s="54">
        <f>'2_CC_DemandEvaluation'!J85</f>
        <v>0</v>
      </c>
      <c r="J83" s="54">
        <f>'2_CC_DemandEvaluation'!L85</f>
        <v>0</v>
      </c>
      <c r="K83" s="123" t="str">
        <f>'2_CC_DemandEvaluation'!O85</f>
        <v/>
      </c>
      <c r="L83" s="104" t="str">
        <f t="shared" si="5"/>
        <v/>
      </c>
      <c r="M83" s="105">
        <f ca="1">SUMIF('3_CC_SupplyEvaluation'!$C:$J,(M$11&amp;$D83),'3_CC_SupplyEvaluation'!$I:$I)</f>
        <v>0</v>
      </c>
      <c r="N83" s="106">
        <f ca="1">SUMIF('3_CC_SupplyEvaluation'!$D:$R,(M$11&amp;$E83),'3_CC_SupplyEvaluation'!$Q:$Q)</f>
        <v>0</v>
      </c>
      <c r="O83" s="107">
        <f ca="1">SUMIF('3_CC_SupplyEvaluation'!$D:$R,(M$11&amp;$E83),'3_CC_SupplyEvaluation'!$R:$R)</f>
        <v>0</v>
      </c>
      <c r="P83" s="105">
        <f ca="1">SUMIF('3_CC_SupplyEvaluation'!$C:$J,(P$11&amp;$D83),'3_CC_SupplyEvaluation'!$I:$I)</f>
        <v>0</v>
      </c>
      <c r="Q83" s="106">
        <f ca="1">SUMIF('3_CC_SupplyEvaluation'!$D:$R,(P$11&amp;$E83),'3_CC_SupplyEvaluation'!$Q:$Q)</f>
        <v>0</v>
      </c>
      <c r="R83" s="107">
        <f ca="1">SUMIF('3_CC_SupplyEvaluation'!$D:$R,(P$11&amp;$E83),'3_CC_SupplyEvaluation'!$R:$R)</f>
        <v>0</v>
      </c>
      <c r="S83" s="105">
        <f ca="1">SUMIF('3_CC_SupplyEvaluation'!$C:$J,(S$11&amp;$D83),'3_CC_SupplyEvaluation'!$I:$I)</f>
        <v>0</v>
      </c>
      <c r="T83" s="106">
        <f ca="1">SUMIF('3_CC_SupplyEvaluation'!$D:$R,(S$11&amp;$E83),'3_CC_SupplyEvaluation'!$Q:$Q)</f>
        <v>0</v>
      </c>
      <c r="U83" s="107">
        <f ca="1">SUMIF('3_CC_SupplyEvaluation'!$D:$R,(S$11&amp;$E83),'3_CC_SupplyEvaluation'!$R:$R)</f>
        <v>0</v>
      </c>
      <c r="V83" s="105">
        <f ca="1">SUMIF('3_CC_SupplyEvaluation'!$C:$J,(V$11&amp;$D83),'3_CC_SupplyEvaluation'!$I:$I)</f>
        <v>0</v>
      </c>
      <c r="W83" s="106">
        <f ca="1">SUMIF('3_CC_SupplyEvaluation'!$D:$R,(V$11&amp;$E83),'3_CC_SupplyEvaluation'!$Q:$Q)</f>
        <v>0</v>
      </c>
      <c r="X83" s="107">
        <f ca="1">SUMIF('3_CC_SupplyEvaluation'!$D:$R,(V$11&amp;$E83),'3_CC_SupplyEvaluation'!$R:$R)</f>
        <v>0</v>
      </c>
      <c r="Y83" s="105">
        <f ca="1">SUMIF('3_CC_SupplyEvaluation'!$C:$J,(Y$11&amp;$D83),'3_CC_SupplyEvaluation'!$I:$I)</f>
        <v>0</v>
      </c>
      <c r="Z83" s="106">
        <f ca="1">SUMIF('3_CC_SupplyEvaluation'!$D:$R,(Y$11&amp;$E83),'3_CC_SupplyEvaluation'!$Q:$Q)</f>
        <v>0</v>
      </c>
      <c r="AA83" s="107">
        <f ca="1">SUMIF('3_CC_SupplyEvaluation'!$D:$R,(Y$11&amp;$E83),'3_CC_SupplyEvaluation'!$R:$R)</f>
        <v>0</v>
      </c>
      <c r="AB83" s="105">
        <f ca="1">SUMIF('3_CC_SupplyEvaluation'!$C:$J,(AB$11&amp;$D83),'3_CC_SupplyEvaluation'!$I:$I)</f>
        <v>0</v>
      </c>
      <c r="AC83" s="106">
        <f ca="1">SUMIF('3_CC_SupplyEvaluation'!$D:$R,(AB$11&amp;$E83),'3_CC_SupplyEvaluation'!$Q:$Q)</f>
        <v>0</v>
      </c>
      <c r="AD83" s="107">
        <f ca="1">SUMIF('3_CC_SupplyEvaluation'!$D:$R,(AB$11&amp;$E83),'3_CC_SupplyEvaluation'!$R:$R)</f>
        <v>0</v>
      </c>
      <c r="AE83" s="105">
        <f ca="1">SUMIF('3_CC_SupplyEvaluation'!$C:$J,(AE$11&amp;$D83),'3_CC_SupplyEvaluation'!$I:$I)</f>
        <v>0</v>
      </c>
      <c r="AF83" s="106">
        <f ca="1">SUMIF('3_CC_SupplyEvaluation'!$D:$R,(AE$11&amp;$E83),'3_CC_SupplyEvaluation'!$Q:$Q)</f>
        <v>0</v>
      </c>
      <c r="AG83" s="107">
        <f ca="1">SUMIF('3_CC_SupplyEvaluation'!$D:$R,(AE$11&amp;$E83),'3_CC_SupplyEvaluation'!$R:$R)</f>
        <v>0</v>
      </c>
      <c r="AH83" s="105">
        <f ca="1">SUMIF('3_CC_SupplyEvaluation'!$C:$J,(AH$11&amp;$D83),'3_CC_SupplyEvaluation'!$I:$I)</f>
        <v>0</v>
      </c>
      <c r="AI83" s="106">
        <f ca="1">SUMIF('3_CC_SupplyEvaluation'!$D:$R,(AH$11&amp;$E83),'3_CC_SupplyEvaluation'!$Q:$Q)</f>
        <v>0</v>
      </c>
      <c r="AJ83" s="107">
        <f ca="1">SUMIF('3_CC_SupplyEvaluation'!$D:$R,(AH$11&amp;$E83),'3_CC_SupplyEvaluation'!$R:$R)</f>
        <v>0</v>
      </c>
      <c r="AK83" s="105">
        <f ca="1">SUMIF('3_CC_SupplyEvaluation'!$C:$J,(AK$11&amp;$D83),'3_CC_SupplyEvaluation'!$I:$I)</f>
        <v>0</v>
      </c>
      <c r="AL83" s="106">
        <f ca="1">SUMIF('3_CC_SupplyEvaluation'!$D:$R,(AK$11&amp;$E83),'3_CC_SupplyEvaluation'!$Q:$Q)</f>
        <v>0</v>
      </c>
      <c r="AM83" s="107">
        <f ca="1">SUMIF('3_CC_SupplyEvaluation'!$D:$R,(AK$11&amp;$E83),'3_CC_SupplyEvaluation'!$R:$R)</f>
        <v>0</v>
      </c>
      <c r="AN83" s="105">
        <f ca="1">SUMIF('3_CC_SupplyEvaluation'!$C:$J,(AN$11&amp;$D83),'3_CC_SupplyEvaluation'!$I:$I)</f>
        <v>0</v>
      </c>
      <c r="AO83" s="106">
        <f ca="1">SUMIF('3_CC_SupplyEvaluation'!$D:$R,(AN$11&amp;$E83),'3_CC_SupplyEvaluation'!$Q:$Q)</f>
        <v>0</v>
      </c>
      <c r="AP83" s="107">
        <f ca="1">SUMIF('3_CC_SupplyEvaluation'!$D:$R,(AN$11&amp;$E83),'3_CC_SupplyEvaluation'!$R:$R)</f>
        <v>0</v>
      </c>
    </row>
    <row r="84" spans="1:42" ht="13.9" customHeight="1">
      <c r="A84" s="159"/>
      <c r="B84" s="161"/>
      <c r="C84" s="58">
        <v>3</v>
      </c>
      <c r="D84" s="54">
        <f>F84</f>
        <v>0</v>
      </c>
      <c r="E84" s="54" t="str">
        <f>F84&amp;H84&amp;J84</f>
        <v>000</v>
      </c>
      <c r="F84" s="54">
        <f>'2_CC_DemandEvaluation'!C86</f>
        <v>0</v>
      </c>
      <c r="G84" s="123" t="str">
        <f>'2_CC_DemandEvaluation'!G86</f>
        <v/>
      </c>
      <c r="H84" s="54">
        <f>'2_CC_DemandEvaluation'!H86</f>
        <v>0</v>
      </c>
      <c r="I84" s="54">
        <f>'2_CC_DemandEvaluation'!J86</f>
        <v>0</v>
      </c>
      <c r="J84" s="54">
        <f>'2_CC_DemandEvaluation'!L86</f>
        <v>0</v>
      </c>
      <c r="K84" s="123" t="str">
        <f>'2_CC_DemandEvaluation'!O86</f>
        <v/>
      </c>
      <c r="L84" s="104" t="str">
        <f t="shared" si="5"/>
        <v/>
      </c>
      <c r="M84" s="105">
        <f ca="1">SUMIF('3_CC_SupplyEvaluation'!$C:$J,(M$11&amp;$D84),'3_CC_SupplyEvaluation'!$I:$I)</f>
        <v>0</v>
      </c>
      <c r="N84" s="106">
        <f ca="1">SUMIF('3_CC_SupplyEvaluation'!$D:$R,(M$11&amp;$E84),'3_CC_SupplyEvaluation'!$Q:$Q)</f>
        <v>0</v>
      </c>
      <c r="O84" s="107">
        <f ca="1">SUMIF('3_CC_SupplyEvaluation'!$D:$R,(M$11&amp;$E84),'3_CC_SupplyEvaluation'!$R:$R)</f>
        <v>0</v>
      </c>
      <c r="P84" s="105">
        <f ca="1">SUMIF('3_CC_SupplyEvaluation'!$C:$J,(P$11&amp;$D84),'3_CC_SupplyEvaluation'!$I:$I)</f>
        <v>0</v>
      </c>
      <c r="Q84" s="106">
        <f ca="1">SUMIF('3_CC_SupplyEvaluation'!$D:$R,(P$11&amp;$E84),'3_CC_SupplyEvaluation'!$Q:$Q)</f>
        <v>0</v>
      </c>
      <c r="R84" s="107">
        <f ca="1">SUMIF('3_CC_SupplyEvaluation'!$D:$R,(P$11&amp;$E84),'3_CC_SupplyEvaluation'!$R:$R)</f>
        <v>0</v>
      </c>
      <c r="S84" s="105">
        <f ca="1">SUMIF('3_CC_SupplyEvaluation'!$C:$J,(S$11&amp;$D84),'3_CC_SupplyEvaluation'!$I:$I)</f>
        <v>0</v>
      </c>
      <c r="T84" s="106">
        <f ca="1">SUMIF('3_CC_SupplyEvaluation'!$D:$R,(S$11&amp;$E84),'3_CC_SupplyEvaluation'!$Q:$Q)</f>
        <v>0</v>
      </c>
      <c r="U84" s="107">
        <f ca="1">SUMIF('3_CC_SupplyEvaluation'!$D:$R,(S$11&amp;$E84),'3_CC_SupplyEvaluation'!$R:$R)</f>
        <v>0</v>
      </c>
      <c r="V84" s="105">
        <f ca="1">SUMIF('3_CC_SupplyEvaluation'!$C:$J,(V$11&amp;$D84),'3_CC_SupplyEvaluation'!$I:$I)</f>
        <v>0</v>
      </c>
      <c r="W84" s="106">
        <f ca="1">SUMIF('3_CC_SupplyEvaluation'!$D:$R,(V$11&amp;$E84),'3_CC_SupplyEvaluation'!$Q:$Q)</f>
        <v>0</v>
      </c>
      <c r="X84" s="107">
        <f ca="1">SUMIF('3_CC_SupplyEvaluation'!$D:$R,(V$11&amp;$E84),'3_CC_SupplyEvaluation'!$R:$R)</f>
        <v>0</v>
      </c>
      <c r="Y84" s="105">
        <f ca="1">SUMIF('3_CC_SupplyEvaluation'!$C:$J,(Y$11&amp;$D84),'3_CC_SupplyEvaluation'!$I:$I)</f>
        <v>0</v>
      </c>
      <c r="Z84" s="106">
        <f ca="1">SUMIF('3_CC_SupplyEvaluation'!$D:$R,(Y$11&amp;$E84),'3_CC_SupplyEvaluation'!$Q:$Q)</f>
        <v>0</v>
      </c>
      <c r="AA84" s="107">
        <f ca="1">SUMIF('3_CC_SupplyEvaluation'!$D:$R,(Y$11&amp;$E84),'3_CC_SupplyEvaluation'!$R:$R)</f>
        <v>0</v>
      </c>
      <c r="AB84" s="105">
        <f ca="1">SUMIF('3_CC_SupplyEvaluation'!$C:$J,(AB$11&amp;$D84),'3_CC_SupplyEvaluation'!$I:$I)</f>
        <v>0</v>
      </c>
      <c r="AC84" s="106">
        <f ca="1">SUMIF('3_CC_SupplyEvaluation'!$D:$R,(AB$11&amp;$E84),'3_CC_SupplyEvaluation'!$Q:$Q)</f>
        <v>0</v>
      </c>
      <c r="AD84" s="107">
        <f ca="1">SUMIF('3_CC_SupplyEvaluation'!$D:$R,(AB$11&amp;$E84),'3_CC_SupplyEvaluation'!$R:$R)</f>
        <v>0</v>
      </c>
      <c r="AE84" s="105">
        <f ca="1">SUMIF('3_CC_SupplyEvaluation'!$C:$J,(AE$11&amp;$D84),'3_CC_SupplyEvaluation'!$I:$I)</f>
        <v>0</v>
      </c>
      <c r="AF84" s="106">
        <f ca="1">SUMIF('3_CC_SupplyEvaluation'!$D:$R,(AE$11&amp;$E84),'3_CC_SupplyEvaluation'!$Q:$Q)</f>
        <v>0</v>
      </c>
      <c r="AG84" s="107">
        <f ca="1">SUMIF('3_CC_SupplyEvaluation'!$D:$R,(AE$11&amp;$E84),'3_CC_SupplyEvaluation'!$R:$R)</f>
        <v>0</v>
      </c>
      <c r="AH84" s="105">
        <f ca="1">SUMIF('3_CC_SupplyEvaluation'!$C:$J,(AH$11&amp;$D84),'3_CC_SupplyEvaluation'!$I:$I)</f>
        <v>0</v>
      </c>
      <c r="AI84" s="106">
        <f ca="1">SUMIF('3_CC_SupplyEvaluation'!$D:$R,(AH$11&amp;$E84),'3_CC_SupplyEvaluation'!$Q:$Q)</f>
        <v>0</v>
      </c>
      <c r="AJ84" s="107">
        <f ca="1">SUMIF('3_CC_SupplyEvaluation'!$D:$R,(AH$11&amp;$E84),'3_CC_SupplyEvaluation'!$R:$R)</f>
        <v>0</v>
      </c>
      <c r="AK84" s="105">
        <f ca="1">SUMIF('3_CC_SupplyEvaluation'!$C:$J,(AK$11&amp;$D84),'3_CC_SupplyEvaluation'!$I:$I)</f>
        <v>0</v>
      </c>
      <c r="AL84" s="106">
        <f ca="1">SUMIF('3_CC_SupplyEvaluation'!$D:$R,(AK$11&amp;$E84),'3_CC_SupplyEvaluation'!$Q:$Q)</f>
        <v>0</v>
      </c>
      <c r="AM84" s="107">
        <f ca="1">SUMIF('3_CC_SupplyEvaluation'!$D:$R,(AK$11&amp;$E84),'3_CC_SupplyEvaluation'!$R:$R)</f>
        <v>0</v>
      </c>
      <c r="AN84" s="105">
        <f ca="1">SUMIF('3_CC_SupplyEvaluation'!$C:$J,(AN$11&amp;$D84),'3_CC_SupplyEvaluation'!$I:$I)</f>
        <v>0</v>
      </c>
      <c r="AO84" s="106">
        <f ca="1">SUMIF('3_CC_SupplyEvaluation'!$D:$R,(AN$11&amp;$E84),'3_CC_SupplyEvaluation'!$Q:$Q)</f>
        <v>0</v>
      </c>
      <c r="AP84" s="107">
        <f ca="1">SUMIF('3_CC_SupplyEvaluation'!$D:$R,(AN$11&amp;$E84),'3_CC_SupplyEvaluation'!$R:$R)</f>
        <v>0</v>
      </c>
    </row>
    <row r="85" spans="1:42" ht="13.9" customHeight="1">
      <c r="A85" s="159"/>
      <c r="B85" s="161"/>
      <c r="C85" s="58">
        <v>4</v>
      </c>
      <c r="D85" s="54">
        <f>F85</f>
        <v>0</v>
      </c>
      <c r="E85" s="54" t="str">
        <f>F85&amp;H85&amp;J85</f>
        <v>000</v>
      </c>
      <c r="F85" s="54">
        <f>'2_CC_DemandEvaluation'!C87</f>
        <v>0</v>
      </c>
      <c r="G85" s="123" t="str">
        <f>'2_CC_DemandEvaluation'!G87</f>
        <v/>
      </c>
      <c r="H85" s="54">
        <f>'2_CC_DemandEvaluation'!H87</f>
        <v>0</v>
      </c>
      <c r="I85" s="54">
        <f>'2_CC_DemandEvaluation'!J87</f>
        <v>0</v>
      </c>
      <c r="J85" s="54">
        <f>'2_CC_DemandEvaluation'!L87</f>
        <v>0</v>
      </c>
      <c r="K85" s="123" t="str">
        <f>'2_CC_DemandEvaluation'!O87</f>
        <v/>
      </c>
      <c r="L85" s="104" t="str">
        <f>IFERROR(K85*G85,"")</f>
        <v/>
      </c>
      <c r="M85" s="105">
        <f ca="1">SUMIF('3_CC_SupplyEvaluation'!$C:$J,(M$11&amp;$D85),'3_CC_SupplyEvaluation'!$I:$I)</f>
        <v>0</v>
      </c>
      <c r="N85" s="106">
        <f ca="1">SUMIF('3_CC_SupplyEvaluation'!$D:$R,(M$11&amp;$E85),'3_CC_SupplyEvaluation'!$Q:$Q)</f>
        <v>0</v>
      </c>
      <c r="O85" s="107">
        <f ca="1">SUMIF('3_CC_SupplyEvaluation'!$D:$R,(M$11&amp;$E85),'3_CC_SupplyEvaluation'!$R:$R)</f>
        <v>0</v>
      </c>
      <c r="P85" s="105">
        <f ca="1">SUMIF('3_CC_SupplyEvaluation'!$C:$J,(P$11&amp;$D85),'3_CC_SupplyEvaluation'!$I:$I)</f>
        <v>0</v>
      </c>
      <c r="Q85" s="106">
        <f ca="1">SUMIF('3_CC_SupplyEvaluation'!$D:$R,(P$11&amp;$E85),'3_CC_SupplyEvaluation'!$Q:$Q)</f>
        <v>0</v>
      </c>
      <c r="R85" s="107">
        <f ca="1">SUMIF('3_CC_SupplyEvaluation'!$D:$R,(P$11&amp;$E85),'3_CC_SupplyEvaluation'!$R:$R)</f>
        <v>0</v>
      </c>
      <c r="S85" s="105">
        <f ca="1">SUMIF('3_CC_SupplyEvaluation'!$C:$J,(S$11&amp;$D85),'3_CC_SupplyEvaluation'!$I:$I)</f>
        <v>0</v>
      </c>
      <c r="T85" s="106">
        <f ca="1">SUMIF('3_CC_SupplyEvaluation'!$D:$R,(S$11&amp;$E85),'3_CC_SupplyEvaluation'!$Q:$Q)</f>
        <v>0</v>
      </c>
      <c r="U85" s="107">
        <f ca="1">SUMIF('3_CC_SupplyEvaluation'!$D:$R,(S$11&amp;$E85),'3_CC_SupplyEvaluation'!$R:$R)</f>
        <v>0</v>
      </c>
      <c r="V85" s="105">
        <f ca="1">SUMIF('3_CC_SupplyEvaluation'!$C:$J,(V$11&amp;$D85),'3_CC_SupplyEvaluation'!$I:$I)</f>
        <v>0</v>
      </c>
      <c r="W85" s="106">
        <f ca="1">SUMIF('3_CC_SupplyEvaluation'!$D:$R,(V$11&amp;$E85),'3_CC_SupplyEvaluation'!$Q:$Q)</f>
        <v>0</v>
      </c>
      <c r="X85" s="107">
        <f ca="1">SUMIF('3_CC_SupplyEvaluation'!$D:$R,(V$11&amp;$E85),'3_CC_SupplyEvaluation'!$R:$R)</f>
        <v>0</v>
      </c>
      <c r="Y85" s="105">
        <f ca="1">SUMIF('3_CC_SupplyEvaluation'!$C:$J,(Y$11&amp;$D85),'3_CC_SupplyEvaluation'!$I:$I)</f>
        <v>0</v>
      </c>
      <c r="Z85" s="106">
        <f ca="1">SUMIF('3_CC_SupplyEvaluation'!$D:$R,(Y$11&amp;$E85),'3_CC_SupplyEvaluation'!$Q:$Q)</f>
        <v>0</v>
      </c>
      <c r="AA85" s="107">
        <f ca="1">SUMIF('3_CC_SupplyEvaluation'!$D:$R,(Y$11&amp;$E85),'3_CC_SupplyEvaluation'!$R:$R)</f>
        <v>0</v>
      </c>
      <c r="AB85" s="105">
        <f ca="1">SUMIF('3_CC_SupplyEvaluation'!$C:$J,(AB$11&amp;$D85),'3_CC_SupplyEvaluation'!$I:$I)</f>
        <v>0</v>
      </c>
      <c r="AC85" s="106">
        <f ca="1">SUMIF('3_CC_SupplyEvaluation'!$D:$R,(AB$11&amp;$E85),'3_CC_SupplyEvaluation'!$Q:$Q)</f>
        <v>0</v>
      </c>
      <c r="AD85" s="107">
        <f ca="1">SUMIF('3_CC_SupplyEvaluation'!$D:$R,(AB$11&amp;$E85),'3_CC_SupplyEvaluation'!$R:$R)</f>
        <v>0</v>
      </c>
      <c r="AE85" s="105">
        <f ca="1">SUMIF('3_CC_SupplyEvaluation'!$C:$J,(AE$11&amp;$D85),'3_CC_SupplyEvaluation'!$I:$I)</f>
        <v>0</v>
      </c>
      <c r="AF85" s="106">
        <f ca="1">SUMIF('3_CC_SupplyEvaluation'!$D:$R,(AE$11&amp;$E85),'3_CC_SupplyEvaluation'!$Q:$Q)</f>
        <v>0</v>
      </c>
      <c r="AG85" s="107">
        <f ca="1">SUMIF('3_CC_SupplyEvaluation'!$D:$R,(AE$11&amp;$E85),'3_CC_SupplyEvaluation'!$R:$R)</f>
        <v>0</v>
      </c>
      <c r="AH85" s="105">
        <f ca="1">SUMIF('3_CC_SupplyEvaluation'!$C:$J,(AH$11&amp;$D85),'3_CC_SupplyEvaluation'!$I:$I)</f>
        <v>0</v>
      </c>
      <c r="AI85" s="106">
        <f ca="1">SUMIF('3_CC_SupplyEvaluation'!$D:$R,(AH$11&amp;$E85),'3_CC_SupplyEvaluation'!$Q:$Q)</f>
        <v>0</v>
      </c>
      <c r="AJ85" s="107">
        <f ca="1">SUMIF('3_CC_SupplyEvaluation'!$D:$R,(AH$11&amp;$E85),'3_CC_SupplyEvaluation'!$R:$R)</f>
        <v>0</v>
      </c>
      <c r="AK85" s="105">
        <f ca="1">SUMIF('3_CC_SupplyEvaluation'!$C:$J,(AK$11&amp;$D85),'3_CC_SupplyEvaluation'!$I:$I)</f>
        <v>0</v>
      </c>
      <c r="AL85" s="106">
        <f ca="1">SUMIF('3_CC_SupplyEvaluation'!$D:$R,(AK$11&amp;$E85),'3_CC_SupplyEvaluation'!$Q:$Q)</f>
        <v>0</v>
      </c>
      <c r="AM85" s="107">
        <f ca="1">SUMIF('3_CC_SupplyEvaluation'!$D:$R,(AK$11&amp;$E85),'3_CC_SupplyEvaluation'!$R:$R)</f>
        <v>0</v>
      </c>
      <c r="AN85" s="105">
        <f ca="1">SUMIF('3_CC_SupplyEvaluation'!$C:$J,(AN$11&amp;$D85),'3_CC_SupplyEvaluation'!$I:$I)</f>
        <v>0</v>
      </c>
      <c r="AO85" s="106">
        <f ca="1">SUMIF('3_CC_SupplyEvaluation'!$D:$R,(AN$11&amp;$E85),'3_CC_SupplyEvaluation'!$Q:$Q)</f>
        <v>0</v>
      </c>
      <c r="AP85" s="107">
        <f ca="1">SUMIF('3_CC_SupplyEvaluation'!$D:$R,(AN$11&amp;$E85),'3_CC_SupplyEvaluation'!$R:$R)</f>
        <v>0</v>
      </c>
    </row>
    <row r="86" spans="1:42" ht="14.45" customHeight="1" thickBot="1">
      <c r="A86" s="160"/>
      <c r="B86" s="162"/>
      <c r="C86" s="93">
        <v>5</v>
      </c>
      <c r="D86" s="95">
        <f>F86</f>
        <v>0</v>
      </c>
      <c r="E86" s="95" t="str">
        <f>F86&amp;H86&amp;J86</f>
        <v>000</v>
      </c>
      <c r="F86" s="95">
        <f>'2_CC_DemandEvaluation'!C88</f>
        <v>0</v>
      </c>
      <c r="G86" s="124" t="str">
        <f>'2_CC_DemandEvaluation'!G88</f>
        <v/>
      </c>
      <c r="H86" s="95">
        <f>'2_CC_DemandEvaluation'!H88</f>
        <v>0</v>
      </c>
      <c r="I86" s="95">
        <f>'2_CC_DemandEvaluation'!J88</f>
        <v>0</v>
      </c>
      <c r="J86" s="95">
        <f>'2_CC_DemandEvaluation'!L88</f>
        <v>0</v>
      </c>
      <c r="K86" s="124" t="str">
        <f>'2_CC_DemandEvaluation'!O88</f>
        <v/>
      </c>
      <c r="L86" s="108" t="str">
        <f>IFERROR(K86*G86,"")</f>
        <v/>
      </c>
      <c r="M86" s="109">
        <f ca="1">SUMIF('3_CC_SupplyEvaluation'!$C:$J,(M$11&amp;$D86),'3_CC_SupplyEvaluation'!$I:$I)</f>
        <v>0</v>
      </c>
      <c r="N86" s="110">
        <f ca="1">SUMIF('3_CC_SupplyEvaluation'!$D:$R,(M$11&amp;$E86),'3_CC_SupplyEvaluation'!$Q:$Q)</f>
        <v>0</v>
      </c>
      <c r="O86" s="111">
        <f ca="1">SUMIF('3_CC_SupplyEvaluation'!$D:$R,(M$11&amp;$E86),'3_CC_SupplyEvaluation'!$R:$R)</f>
        <v>0</v>
      </c>
      <c r="P86" s="109">
        <f ca="1">SUMIF('3_CC_SupplyEvaluation'!$C:$J,(P$11&amp;$D86),'3_CC_SupplyEvaluation'!$I:$I)</f>
        <v>0</v>
      </c>
      <c r="Q86" s="110">
        <f ca="1">SUMIF('3_CC_SupplyEvaluation'!$D:$R,(P$11&amp;$E86),'3_CC_SupplyEvaluation'!$Q:$Q)</f>
        <v>0</v>
      </c>
      <c r="R86" s="111">
        <f ca="1">SUMIF('3_CC_SupplyEvaluation'!$D:$R,(P$11&amp;$E86),'3_CC_SupplyEvaluation'!$R:$R)</f>
        <v>0</v>
      </c>
      <c r="S86" s="109">
        <f ca="1">SUMIF('3_CC_SupplyEvaluation'!$C:$J,(S$11&amp;$D86),'3_CC_SupplyEvaluation'!$I:$I)</f>
        <v>0</v>
      </c>
      <c r="T86" s="110">
        <f ca="1">SUMIF('3_CC_SupplyEvaluation'!$D:$R,(S$11&amp;$E86),'3_CC_SupplyEvaluation'!$Q:$Q)</f>
        <v>0</v>
      </c>
      <c r="U86" s="111">
        <f ca="1">SUMIF('3_CC_SupplyEvaluation'!$D:$R,(S$11&amp;$E86),'3_CC_SupplyEvaluation'!$R:$R)</f>
        <v>0</v>
      </c>
      <c r="V86" s="109">
        <f ca="1">SUMIF('3_CC_SupplyEvaluation'!$C:$J,(V$11&amp;$D86),'3_CC_SupplyEvaluation'!$I:$I)</f>
        <v>0</v>
      </c>
      <c r="W86" s="110">
        <f ca="1">SUMIF('3_CC_SupplyEvaluation'!$D:$R,(V$11&amp;$E86),'3_CC_SupplyEvaluation'!$Q:$Q)</f>
        <v>0</v>
      </c>
      <c r="X86" s="111">
        <f ca="1">SUMIF('3_CC_SupplyEvaluation'!$D:$R,(V$11&amp;$E86),'3_CC_SupplyEvaluation'!$R:$R)</f>
        <v>0</v>
      </c>
      <c r="Y86" s="109">
        <f ca="1">SUMIF('3_CC_SupplyEvaluation'!$C:$J,(Y$11&amp;$D86),'3_CC_SupplyEvaluation'!$I:$I)</f>
        <v>0</v>
      </c>
      <c r="Z86" s="110">
        <f ca="1">SUMIF('3_CC_SupplyEvaluation'!$D:$R,(Y$11&amp;$E86),'3_CC_SupplyEvaluation'!$Q:$Q)</f>
        <v>0</v>
      </c>
      <c r="AA86" s="111">
        <f ca="1">SUMIF('3_CC_SupplyEvaluation'!$D:$R,(Y$11&amp;$E86),'3_CC_SupplyEvaluation'!$R:$R)</f>
        <v>0</v>
      </c>
      <c r="AB86" s="109">
        <f ca="1">SUMIF('3_CC_SupplyEvaluation'!$C:$J,(AB$11&amp;$D86),'3_CC_SupplyEvaluation'!$I:$I)</f>
        <v>0</v>
      </c>
      <c r="AC86" s="110">
        <f ca="1">SUMIF('3_CC_SupplyEvaluation'!$D:$R,(AB$11&amp;$E86),'3_CC_SupplyEvaluation'!$Q:$Q)</f>
        <v>0</v>
      </c>
      <c r="AD86" s="111">
        <f ca="1">SUMIF('3_CC_SupplyEvaluation'!$D:$R,(AB$11&amp;$E86),'3_CC_SupplyEvaluation'!$R:$R)</f>
        <v>0</v>
      </c>
      <c r="AE86" s="109">
        <f ca="1">SUMIF('3_CC_SupplyEvaluation'!$C:$J,(AE$11&amp;$D86),'3_CC_SupplyEvaluation'!$I:$I)</f>
        <v>0</v>
      </c>
      <c r="AF86" s="110">
        <f ca="1">SUMIF('3_CC_SupplyEvaluation'!$D:$R,(AE$11&amp;$E86),'3_CC_SupplyEvaluation'!$Q:$Q)</f>
        <v>0</v>
      </c>
      <c r="AG86" s="111">
        <f ca="1">SUMIF('3_CC_SupplyEvaluation'!$D:$R,(AE$11&amp;$E86),'3_CC_SupplyEvaluation'!$R:$R)</f>
        <v>0</v>
      </c>
      <c r="AH86" s="109">
        <f ca="1">SUMIF('3_CC_SupplyEvaluation'!$C:$J,(AH$11&amp;$D86),'3_CC_SupplyEvaluation'!$I:$I)</f>
        <v>0</v>
      </c>
      <c r="AI86" s="110">
        <f ca="1">SUMIF('3_CC_SupplyEvaluation'!$D:$R,(AH$11&amp;$E86),'3_CC_SupplyEvaluation'!$Q:$Q)</f>
        <v>0</v>
      </c>
      <c r="AJ86" s="111">
        <f ca="1">SUMIF('3_CC_SupplyEvaluation'!$D:$R,(AH$11&amp;$E86),'3_CC_SupplyEvaluation'!$R:$R)</f>
        <v>0</v>
      </c>
      <c r="AK86" s="109">
        <f ca="1">SUMIF('3_CC_SupplyEvaluation'!$C:$J,(AK$11&amp;$D86),'3_CC_SupplyEvaluation'!$I:$I)</f>
        <v>0</v>
      </c>
      <c r="AL86" s="110">
        <f ca="1">SUMIF('3_CC_SupplyEvaluation'!$D:$R,(AK$11&amp;$E86),'3_CC_SupplyEvaluation'!$Q:$Q)</f>
        <v>0</v>
      </c>
      <c r="AM86" s="111">
        <f ca="1">SUMIF('3_CC_SupplyEvaluation'!$D:$R,(AK$11&amp;$E86),'3_CC_SupplyEvaluation'!$R:$R)</f>
        <v>0</v>
      </c>
      <c r="AN86" s="109">
        <f ca="1">SUMIF('3_CC_SupplyEvaluation'!$C:$J,(AN$11&amp;$D86),'3_CC_SupplyEvaluation'!$I:$I)</f>
        <v>0</v>
      </c>
      <c r="AO86" s="110">
        <f ca="1">SUMIF('3_CC_SupplyEvaluation'!$D:$R,(AN$11&amp;$E86),'3_CC_SupplyEvaluation'!$Q:$Q)</f>
        <v>0</v>
      </c>
      <c r="AP86" s="111">
        <f ca="1">SUMIF('3_CC_SupplyEvaluation'!$D:$R,(AN$11&amp;$E86),'3_CC_SupplyEvaluation'!$R:$R)</f>
        <v>0</v>
      </c>
    </row>
    <row r="87" spans="1:42" ht="13.5" thickBot="1"/>
    <row r="88" spans="1:42" ht="19.5" thickBot="1">
      <c r="M88" s="99" t="s">
        <v>158</v>
      </c>
      <c r="N88" s="100"/>
      <c r="O88" s="100"/>
      <c r="P88" s="101"/>
      <c r="Q88" s="101"/>
      <c r="R88" s="101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2"/>
      <c r="AO88" s="102"/>
      <c r="AP88" s="102"/>
    </row>
    <row r="89" spans="1:42" ht="15" customHeight="1">
      <c r="A89" s="39"/>
      <c r="B89" s="39"/>
      <c r="M89" s="163" t="str">
        <f>'3_CC_SupplyEvaluation'!A$16</f>
        <v>Source A (1)</v>
      </c>
      <c r="N89" s="164"/>
      <c r="O89" s="165"/>
      <c r="P89" s="163" t="str">
        <f>'3_CC_SupplyEvaluation'!A$39</f>
        <v>Source B (2)</v>
      </c>
      <c r="Q89" s="164"/>
      <c r="R89" s="165"/>
      <c r="S89" s="163" t="str">
        <f>'3_CC_SupplyEvaluation'!A$62</f>
        <v>Source C (3)</v>
      </c>
      <c r="T89" s="164"/>
      <c r="U89" s="165"/>
      <c r="V89" s="164" t="str">
        <f>'3_CC_SupplyEvaluation'!A$85</f>
        <v>Source C (4)</v>
      </c>
      <c r="W89" s="164"/>
      <c r="X89" s="164"/>
      <c r="Y89" s="163" t="str">
        <f>'3_CC_SupplyEvaluation'!A$108</f>
        <v>Plant / Supplier</v>
      </c>
      <c r="Z89" s="164"/>
      <c r="AA89" s="165"/>
      <c r="AB89" s="164" t="str">
        <f>'3_CC_SupplyEvaluation'!A$131</f>
        <v>Plant / Supplier</v>
      </c>
      <c r="AC89" s="164"/>
      <c r="AD89" s="164"/>
      <c r="AE89" s="163" t="str">
        <f>'3_CC_SupplyEvaluation'!A$154</f>
        <v>Plant / Supplier</v>
      </c>
      <c r="AF89" s="164"/>
      <c r="AG89" s="165"/>
      <c r="AH89" s="164" t="str">
        <f>'3_CC_SupplyEvaluation'!A$177</f>
        <v>Plant / Supplier</v>
      </c>
      <c r="AI89" s="164"/>
      <c r="AJ89" s="164"/>
      <c r="AK89" s="163" t="str">
        <f>'3_CC_SupplyEvaluation'!A$200</f>
        <v>Plant / Supplier</v>
      </c>
      <c r="AL89" s="164"/>
      <c r="AM89" s="165"/>
      <c r="AN89" s="164" t="str">
        <f>'3_CC_SupplyEvaluation'!A$223</f>
        <v>Plant / Supplier</v>
      </c>
      <c r="AO89" s="164"/>
      <c r="AP89" s="165"/>
    </row>
    <row r="90" spans="1:42">
      <c r="M90" s="166"/>
      <c r="N90" s="167"/>
      <c r="O90" s="168"/>
      <c r="P90" s="166"/>
      <c r="Q90" s="167"/>
      <c r="R90" s="168"/>
      <c r="S90" s="166"/>
      <c r="T90" s="167"/>
      <c r="U90" s="168"/>
      <c r="V90" s="167"/>
      <c r="W90" s="167"/>
      <c r="X90" s="167"/>
      <c r="Y90" s="166"/>
      <c r="Z90" s="167"/>
      <c r="AA90" s="168"/>
      <c r="AB90" s="167"/>
      <c r="AC90" s="167"/>
      <c r="AD90" s="167"/>
      <c r="AE90" s="166"/>
      <c r="AF90" s="167"/>
      <c r="AG90" s="168"/>
      <c r="AH90" s="167"/>
      <c r="AI90" s="167"/>
      <c r="AJ90" s="167"/>
      <c r="AK90" s="166"/>
      <c r="AL90" s="167"/>
      <c r="AM90" s="168"/>
      <c r="AN90" s="167"/>
      <c r="AO90" s="167"/>
      <c r="AP90" s="168"/>
    </row>
    <row r="91" spans="1:42">
      <c r="I91" s="29"/>
      <c r="M91" s="166"/>
      <c r="N91" s="167"/>
      <c r="O91" s="168"/>
      <c r="P91" s="166"/>
      <c r="Q91" s="167"/>
      <c r="R91" s="168"/>
      <c r="S91" s="166"/>
      <c r="T91" s="167"/>
      <c r="U91" s="168"/>
      <c r="V91" s="167"/>
      <c r="W91" s="167"/>
      <c r="X91" s="167"/>
      <c r="Y91" s="166"/>
      <c r="Z91" s="167"/>
      <c r="AA91" s="168"/>
      <c r="AB91" s="167"/>
      <c r="AC91" s="167"/>
      <c r="AD91" s="167"/>
      <c r="AE91" s="166"/>
      <c r="AF91" s="167"/>
      <c r="AG91" s="168"/>
      <c r="AH91" s="167"/>
      <c r="AI91" s="167"/>
      <c r="AJ91" s="167"/>
      <c r="AK91" s="166"/>
      <c r="AL91" s="167"/>
      <c r="AM91" s="168"/>
      <c r="AN91" s="167"/>
      <c r="AO91" s="167"/>
      <c r="AP91" s="168"/>
    </row>
    <row r="92" spans="1:42" ht="19.5" thickBot="1">
      <c r="A92" s="116" t="s">
        <v>159</v>
      </c>
      <c r="B92" s="117"/>
      <c r="C92" s="118"/>
      <c r="D92" s="119"/>
      <c r="E92" s="119"/>
      <c r="F92" s="119"/>
      <c r="G92" s="120"/>
      <c r="H92" s="119"/>
      <c r="I92" s="118"/>
      <c r="J92" s="119"/>
      <c r="K92" s="121"/>
      <c r="L92" s="119"/>
      <c r="M92" s="166"/>
      <c r="N92" s="167"/>
      <c r="O92" s="168"/>
      <c r="P92" s="166"/>
      <c r="Q92" s="167"/>
      <c r="R92" s="168"/>
      <c r="S92" s="166"/>
      <c r="T92" s="167"/>
      <c r="U92" s="168"/>
      <c r="V92" s="167"/>
      <c r="W92" s="167"/>
      <c r="X92" s="167"/>
      <c r="Y92" s="166"/>
      <c r="Z92" s="167"/>
      <c r="AA92" s="168"/>
      <c r="AB92" s="167"/>
      <c r="AC92" s="167"/>
      <c r="AD92" s="167"/>
      <c r="AE92" s="166"/>
      <c r="AF92" s="167"/>
      <c r="AG92" s="168"/>
      <c r="AH92" s="167"/>
      <c r="AI92" s="167"/>
      <c r="AJ92" s="167"/>
      <c r="AK92" s="166"/>
      <c r="AL92" s="167"/>
      <c r="AM92" s="168"/>
      <c r="AN92" s="167"/>
      <c r="AO92" s="167"/>
      <c r="AP92" s="168"/>
    </row>
    <row r="93" spans="1:42" ht="13.5" thickBot="1">
      <c r="A93" s="45"/>
      <c r="B93" s="47"/>
      <c r="C93" s="46"/>
      <c r="D93" s="47"/>
      <c r="E93" s="47"/>
      <c r="F93" s="47"/>
      <c r="G93" s="46"/>
      <c r="H93" s="47"/>
      <c r="I93" s="47"/>
      <c r="J93" s="47"/>
      <c r="K93" s="47"/>
      <c r="L93" s="49"/>
      <c r="M93" s="169"/>
      <c r="N93" s="170"/>
      <c r="O93" s="171"/>
      <c r="P93" s="166"/>
      <c r="Q93" s="167"/>
      <c r="R93" s="168"/>
      <c r="S93" s="166"/>
      <c r="T93" s="167"/>
      <c r="U93" s="168"/>
      <c r="V93" s="167"/>
      <c r="W93" s="167"/>
      <c r="X93" s="167"/>
      <c r="Y93" s="166"/>
      <c r="Z93" s="167"/>
      <c r="AA93" s="168"/>
      <c r="AB93" s="167"/>
      <c r="AC93" s="167"/>
      <c r="AD93" s="167"/>
      <c r="AE93" s="166"/>
      <c r="AF93" s="167"/>
      <c r="AG93" s="168"/>
      <c r="AH93" s="167"/>
      <c r="AI93" s="167"/>
      <c r="AJ93" s="167"/>
      <c r="AK93" s="166"/>
      <c r="AL93" s="167"/>
      <c r="AM93" s="168"/>
      <c r="AN93" s="167"/>
      <c r="AO93" s="167"/>
      <c r="AP93" s="168"/>
    </row>
    <row r="94" spans="1:42" ht="25.5" customHeight="1">
      <c r="A94" s="103" t="s">
        <v>107</v>
      </c>
      <c r="B94" s="55" t="s">
        <v>94</v>
      </c>
      <c r="C94" s="53" t="s">
        <v>103</v>
      </c>
      <c r="D94" s="55" t="s">
        <v>114</v>
      </c>
      <c r="E94" s="55" t="s">
        <v>115</v>
      </c>
      <c r="F94" s="54" t="s">
        <v>122</v>
      </c>
      <c r="G94" s="122" t="s">
        <v>104</v>
      </c>
      <c r="H94" s="55" t="s">
        <v>152</v>
      </c>
      <c r="I94" s="55" t="s">
        <v>108</v>
      </c>
      <c r="J94" s="55" t="s">
        <v>124</v>
      </c>
      <c r="K94" s="122" t="s">
        <v>92</v>
      </c>
      <c r="L94" s="125" t="s">
        <v>105</v>
      </c>
      <c r="M94" s="129" t="s">
        <v>118</v>
      </c>
      <c r="N94" s="130" t="s">
        <v>119</v>
      </c>
      <c r="O94" s="130" t="s">
        <v>120</v>
      </c>
      <c r="P94" s="129" t="s">
        <v>118</v>
      </c>
      <c r="Q94" s="130" t="s">
        <v>119</v>
      </c>
      <c r="R94" s="131" t="s">
        <v>120</v>
      </c>
      <c r="S94" s="129" t="s">
        <v>118</v>
      </c>
      <c r="T94" s="130" t="s">
        <v>119</v>
      </c>
      <c r="U94" s="131" t="s">
        <v>120</v>
      </c>
      <c r="V94" s="132" t="s">
        <v>118</v>
      </c>
      <c r="W94" s="130" t="s">
        <v>119</v>
      </c>
      <c r="X94" s="133" t="s">
        <v>120</v>
      </c>
      <c r="Y94" s="129" t="s">
        <v>118</v>
      </c>
      <c r="Z94" s="130" t="s">
        <v>119</v>
      </c>
      <c r="AA94" s="131" t="s">
        <v>120</v>
      </c>
      <c r="AB94" s="132" t="s">
        <v>118</v>
      </c>
      <c r="AC94" s="130" t="s">
        <v>119</v>
      </c>
      <c r="AD94" s="133" t="s">
        <v>120</v>
      </c>
      <c r="AE94" s="129" t="s">
        <v>118</v>
      </c>
      <c r="AF94" s="130" t="s">
        <v>119</v>
      </c>
      <c r="AG94" s="131" t="s">
        <v>120</v>
      </c>
      <c r="AH94" s="132" t="s">
        <v>118</v>
      </c>
      <c r="AI94" s="130" t="s">
        <v>119</v>
      </c>
      <c r="AJ94" s="133" t="s">
        <v>120</v>
      </c>
      <c r="AK94" s="129" t="s">
        <v>118</v>
      </c>
      <c r="AL94" s="130" t="s">
        <v>119</v>
      </c>
      <c r="AM94" s="131" t="s">
        <v>120</v>
      </c>
      <c r="AN94" s="132" t="s">
        <v>118</v>
      </c>
      <c r="AO94" s="130" t="s">
        <v>119</v>
      </c>
      <c r="AP94" s="131" t="s">
        <v>120</v>
      </c>
    </row>
    <row r="95" spans="1:42" ht="13.9" customHeight="1">
      <c r="A95" s="159">
        <f>'2_CC_DemandEvaluation'!A24</f>
        <v>0</v>
      </c>
      <c r="B95" s="161" t="e">
        <f>'2_CC_DemandEvaluation'!F24</f>
        <v>#DIV/0!</v>
      </c>
      <c r="C95" s="58">
        <v>1</v>
      </c>
      <c r="D95" s="54">
        <f>F95</f>
        <v>0</v>
      </c>
      <c r="E95" s="54" t="str">
        <f>F95&amp;H95&amp;J95</f>
        <v>000</v>
      </c>
      <c r="F95" s="54">
        <f>'2_CC_DemandEvaluation'!C93</f>
        <v>0</v>
      </c>
      <c r="G95" s="123" t="str">
        <f>'2_CC_DemandEvaluation'!G93</f>
        <v/>
      </c>
      <c r="H95" s="54">
        <f>'2_CC_DemandEvaluation'!H93</f>
        <v>0</v>
      </c>
      <c r="I95" s="54">
        <f>'2_CC_DemandEvaluation'!J93</f>
        <v>0</v>
      </c>
      <c r="J95" s="54">
        <f>'2_CC_DemandEvaluation'!L93</f>
        <v>0</v>
      </c>
      <c r="K95" s="123" t="str">
        <f>'2_CC_DemandEvaluation'!O93</f>
        <v/>
      </c>
      <c r="L95" s="104" t="str">
        <f t="shared" ref="L95:L97" si="6">IFERROR(K95*G95,"")</f>
        <v/>
      </c>
      <c r="M95" s="105">
        <f ca="1">SUMIF('3_CC_SupplyEvaluation'!$C:$J,(M$11&amp;$D95),'3_CC_SupplyEvaluation'!$I:$I)</f>
        <v>0</v>
      </c>
      <c r="N95" s="106">
        <f ca="1">SUMIF('3_CC_SupplyEvaluation'!$D:$R,(M$11&amp;$E95),'3_CC_SupplyEvaluation'!$Q:$Q)</f>
        <v>0</v>
      </c>
      <c r="O95" s="107">
        <f ca="1">SUMIF('3_CC_SupplyEvaluation'!$D:$R,(M$11&amp;$E95),'3_CC_SupplyEvaluation'!$R:$R)</f>
        <v>0</v>
      </c>
      <c r="P95" s="105">
        <f ca="1">SUMIF('3_CC_SupplyEvaluation'!$C:$J,(P$11&amp;$D95),'3_CC_SupplyEvaluation'!$I:$I)</f>
        <v>0</v>
      </c>
      <c r="Q95" s="106">
        <f ca="1">SUMIF('3_CC_SupplyEvaluation'!$D:$R,(P$11&amp;$E95),'3_CC_SupplyEvaluation'!$Q:$Q)</f>
        <v>0</v>
      </c>
      <c r="R95" s="107">
        <f ca="1">SUMIF('3_CC_SupplyEvaluation'!$D:$R,(P$11&amp;$E95),'3_CC_SupplyEvaluation'!$R:$R)</f>
        <v>0</v>
      </c>
      <c r="S95" s="105">
        <f ca="1">SUMIF('3_CC_SupplyEvaluation'!$C:$J,(S$11&amp;$D95),'3_CC_SupplyEvaluation'!$I:$I)</f>
        <v>0</v>
      </c>
      <c r="T95" s="106">
        <f ca="1">SUMIF('3_CC_SupplyEvaluation'!$D:$R,(S$11&amp;$E95),'3_CC_SupplyEvaluation'!$Q:$Q)</f>
        <v>0</v>
      </c>
      <c r="U95" s="107">
        <f ca="1">SUMIF('3_CC_SupplyEvaluation'!$D:$R,(S$11&amp;$E95),'3_CC_SupplyEvaluation'!$R:$R)</f>
        <v>0</v>
      </c>
      <c r="V95" s="105">
        <f ca="1">SUMIF('3_CC_SupplyEvaluation'!$C:$J,(V$11&amp;$D95),'3_CC_SupplyEvaluation'!$I:$I)</f>
        <v>0</v>
      </c>
      <c r="W95" s="106">
        <f ca="1">SUMIF('3_CC_SupplyEvaluation'!$D:$R,(V$11&amp;$E95),'3_CC_SupplyEvaluation'!$Q:$Q)</f>
        <v>0</v>
      </c>
      <c r="X95" s="107">
        <f ca="1">SUMIF('3_CC_SupplyEvaluation'!$D:$R,(V$11&amp;$E95),'3_CC_SupplyEvaluation'!$R:$R)</f>
        <v>0</v>
      </c>
      <c r="Y95" s="105">
        <f ca="1">SUMIF('3_CC_SupplyEvaluation'!$C:$J,(Y$11&amp;$D95),'3_CC_SupplyEvaluation'!$I:$I)</f>
        <v>0</v>
      </c>
      <c r="Z95" s="106">
        <f ca="1">SUMIF('3_CC_SupplyEvaluation'!$D:$R,(Y$11&amp;$E95),'3_CC_SupplyEvaluation'!$Q:$Q)</f>
        <v>0</v>
      </c>
      <c r="AA95" s="107">
        <f ca="1">SUMIF('3_CC_SupplyEvaluation'!$D:$R,(Y$11&amp;$E95),'3_CC_SupplyEvaluation'!$R:$R)</f>
        <v>0</v>
      </c>
      <c r="AB95" s="105">
        <f ca="1">SUMIF('3_CC_SupplyEvaluation'!$C:$J,(AB$11&amp;$D95),'3_CC_SupplyEvaluation'!$I:$I)</f>
        <v>0</v>
      </c>
      <c r="AC95" s="106">
        <f ca="1">SUMIF('3_CC_SupplyEvaluation'!$D:$R,(AB$11&amp;$E95),'3_CC_SupplyEvaluation'!$Q:$Q)</f>
        <v>0</v>
      </c>
      <c r="AD95" s="107">
        <f ca="1">SUMIF('3_CC_SupplyEvaluation'!$D:$R,(AB$11&amp;$E95),'3_CC_SupplyEvaluation'!$R:$R)</f>
        <v>0</v>
      </c>
      <c r="AE95" s="105">
        <f ca="1">SUMIF('3_CC_SupplyEvaluation'!$C:$J,(AE$11&amp;$D95),'3_CC_SupplyEvaluation'!$I:$I)</f>
        <v>0</v>
      </c>
      <c r="AF95" s="106">
        <f ca="1">SUMIF('3_CC_SupplyEvaluation'!$D:$R,(AE$11&amp;$E95),'3_CC_SupplyEvaluation'!$Q:$Q)</f>
        <v>0</v>
      </c>
      <c r="AG95" s="107">
        <f ca="1">SUMIF('3_CC_SupplyEvaluation'!$D:$R,(AE$11&amp;$E95),'3_CC_SupplyEvaluation'!$R:$R)</f>
        <v>0</v>
      </c>
      <c r="AH95" s="105">
        <f ca="1">SUMIF('3_CC_SupplyEvaluation'!$C:$J,(AH$11&amp;$D95),'3_CC_SupplyEvaluation'!$I:$I)</f>
        <v>0</v>
      </c>
      <c r="AI95" s="106">
        <f ca="1">SUMIF('3_CC_SupplyEvaluation'!$D:$R,(AH$11&amp;$E95),'3_CC_SupplyEvaluation'!$Q:$Q)</f>
        <v>0</v>
      </c>
      <c r="AJ95" s="107">
        <f ca="1">SUMIF('3_CC_SupplyEvaluation'!$D:$R,(AH$11&amp;$E95),'3_CC_SupplyEvaluation'!$R:$R)</f>
        <v>0</v>
      </c>
      <c r="AK95" s="105">
        <f ca="1">SUMIF('3_CC_SupplyEvaluation'!$C:$J,(AK$11&amp;$D95),'3_CC_SupplyEvaluation'!$I:$I)</f>
        <v>0</v>
      </c>
      <c r="AL95" s="106">
        <f ca="1">SUMIF('3_CC_SupplyEvaluation'!$D:$R,(AK$11&amp;$E95),'3_CC_SupplyEvaluation'!$Q:$Q)</f>
        <v>0</v>
      </c>
      <c r="AM95" s="107">
        <f ca="1">SUMIF('3_CC_SupplyEvaluation'!$D:$R,(AK$11&amp;$E95),'3_CC_SupplyEvaluation'!$R:$R)</f>
        <v>0</v>
      </c>
      <c r="AN95" s="105">
        <f ca="1">SUMIF('3_CC_SupplyEvaluation'!$C:$J,(AN$11&amp;$D95),'3_CC_SupplyEvaluation'!$I:$I)</f>
        <v>0</v>
      </c>
      <c r="AO95" s="106">
        <f ca="1">SUMIF('3_CC_SupplyEvaluation'!$D:$R,(AN$11&amp;$E95),'3_CC_SupplyEvaluation'!$Q:$Q)</f>
        <v>0</v>
      </c>
      <c r="AP95" s="107">
        <f ca="1">SUMIF('3_CC_SupplyEvaluation'!$D:$R,(AN$11&amp;$E95),'3_CC_SupplyEvaluation'!$R:$R)</f>
        <v>0</v>
      </c>
    </row>
    <row r="96" spans="1:42" ht="13.9" customHeight="1">
      <c r="A96" s="159"/>
      <c r="B96" s="161"/>
      <c r="C96" s="58">
        <v>2</v>
      </c>
      <c r="D96" s="54">
        <f>F96</f>
        <v>0</v>
      </c>
      <c r="E96" s="54" t="str">
        <f>F96&amp;H96&amp;J96</f>
        <v>000</v>
      </c>
      <c r="F96" s="54">
        <f>'2_CC_DemandEvaluation'!C94</f>
        <v>0</v>
      </c>
      <c r="G96" s="123" t="str">
        <f>'2_CC_DemandEvaluation'!G94</f>
        <v/>
      </c>
      <c r="H96" s="54">
        <f>'2_CC_DemandEvaluation'!H94</f>
        <v>0</v>
      </c>
      <c r="I96" s="54">
        <f>'2_CC_DemandEvaluation'!J94</f>
        <v>0</v>
      </c>
      <c r="J96" s="54">
        <f>'2_CC_DemandEvaluation'!L94</f>
        <v>0</v>
      </c>
      <c r="K96" s="123" t="str">
        <f>'2_CC_DemandEvaluation'!O94</f>
        <v/>
      </c>
      <c r="L96" s="104" t="str">
        <f t="shared" si="6"/>
        <v/>
      </c>
      <c r="M96" s="105">
        <f ca="1">SUMIF('3_CC_SupplyEvaluation'!$C:$J,(M$11&amp;$D96),'3_CC_SupplyEvaluation'!$I:$I)</f>
        <v>0</v>
      </c>
      <c r="N96" s="106">
        <f ca="1">SUMIF('3_CC_SupplyEvaluation'!$D:$R,(M$11&amp;$E96),'3_CC_SupplyEvaluation'!$Q:$Q)</f>
        <v>0</v>
      </c>
      <c r="O96" s="107">
        <f ca="1">SUMIF('3_CC_SupplyEvaluation'!$D:$R,(M$11&amp;$E96),'3_CC_SupplyEvaluation'!$R:$R)</f>
        <v>0</v>
      </c>
      <c r="P96" s="105">
        <f ca="1">SUMIF('3_CC_SupplyEvaluation'!$C:$J,(P$11&amp;$D96),'3_CC_SupplyEvaluation'!$I:$I)</f>
        <v>0</v>
      </c>
      <c r="Q96" s="106">
        <f ca="1">SUMIF('3_CC_SupplyEvaluation'!$D:$R,(P$11&amp;$E96),'3_CC_SupplyEvaluation'!$Q:$Q)</f>
        <v>0</v>
      </c>
      <c r="R96" s="107">
        <f ca="1">SUMIF('3_CC_SupplyEvaluation'!$D:$R,(P$11&amp;$E96),'3_CC_SupplyEvaluation'!$R:$R)</f>
        <v>0</v>
      </c>
      <c r="S96" s="105">
        <f ca="1">SUMIF('3_CC_SupplyEvaluation'!$C:$J,(S$11&amp;$D96),'3_CC_SupplyEvaluation'!$I:$I)</f>
        <v>0</v>
      </c>
      <c r="T96" s="106">
        <f ca="1">SUMIF('3_CC_SupplyEvaluation'!$D:$R,(S$11&amp;$E96),'3_CC_SupplyEvaluation'!$Q:$Q)</f>
        <v>0</v>
      </c>
      <c r="U96" s="107">
        <f ca="1">SUMIF('3_CC_SupplyEvaluation'!$D:$R,(S$11&amp;$E96),'3_CC_SupplyEvaluation'!$R:$R)</f>
        <v>0</v>
      </c>
      <c r="V96" s="105">
        <f ca="1">SUMIF('3_CC_SupplyEvaluation'!$C:$J,(V$11&amp;$D96),'3_CC_SupplyEvaluation'!$I:$I)</f>
        <v>0</v>
      </c>
      <c r="W96" s="106">
        <f ca="1">SUMIF('3_CC_SupplyEvaluation'!$D:$R,(V$11&amp;$E96),'3_CC_SupplyEvaluation'!$Q:$Q)</f>
        <v>0</v>
      </c>
      <c r="X96" s="107">
        <f ca="1">SUMIF('3_CC_SupplyEvaluation'!$D:$R,(V$11&amp;$E96),'3_CC_SupplyEvaluation'!$R:$R)</f>
        <v>0</v>
      </c>
      <c r="Y96" s="105">
        <f ca="1">SUMIF('3_CC_SupplyEvaluation'!$C:$J,(Y$11&amp;$D96),'3_CC_SupplyEvaluation'!$I:$I)</f>
        <v>0</v>
      </c>
      <c r="Z96" s="106">
        <f ca="1">SUMIF('3_CC_SupplyEvaluation'!$D:$R,(Y$11&amp;$E96),'3_CC_SupplyEvaluation'!$Q:$Q)</f>
        <v>0</v>
      </c>
      <c r="AA96" s="107">
        <f ca="1">SUMIF('3_CC_SupplyEvaluation'!$D:$R,(Y$11&amp;$E96),'3_CC_SupplyEvaluation'!$R:$R)</f>
        <v>0</v>
      </c>
      <c r="AB96" s="105">
        <f ca="1">SUMIF('3_CC_SupplyEvaluation'!$C:$J,(AB$11&amp;$D96),'3_CC_SupplyEvaluation'!$I:$I)</f>
        <v>0</v>
      </c>
      <c r="AC96" s="106">
        <f ca="1">SUMIF('3_CC_SupplyEvaluation'!$D:$R,(AB$11&amp;$E96),'3_CC_SupplyEvaluation'!$Q:$Q)</f>
        <v>0</v>
      </c>
      <c r="AD96" s="107">
        <f ca="1">SUMIF('3_CC_SupplyEvaluation'!$D:$R,(AB$11&amp;$E96),'3_CC_SupplyEvaluation'!$R:$R)</f>
        <v>0</v>
      </c>
      <c r="AE96" s="105">
        <f ca="1">SUMIF('3_CC_SupplyEvaluation'!$C:$J,(AE$11&amp;$D96),'3_CC_SupplyEvaluation'!$I:$I)</f>
        <v>0</v>
      </c>
      <c r="AF96" s="106">
        <f ca="1">SUMIF('3_CC_SupplyEvaluation'!$D:$R,(AE$11&amp;$E96),'3_CC_SupplyEvaluation'!$Q:$Q)</f>
        <v>0</v>
      </c>
      <c r="AG96" s="107">
        <f ca="1">SUMIF('3_CC_SupplyEvaluation'!$D:$R,(AE$11&amp;$E96),'3_CC_SupplyEvaluation'!$R:$R)</f>
        <v>0</v>
      </c>
      <c r="AH96" s="105">
        <f ca="1">SUMIF('3_CC_SupplyEvaluation'!$C:$J,(AH$11&amp;$D96),'3_CC_SupplyEvaluation'!$I:$I)</f>
        <v>0</v>
      </c>
      <c r="AI96" s="106">
        <f ca="1">SUMIF('3_CC_SupplyEvaluation'!$D:$R,(AH$11&amp;$E96),'3_CC_SupplyEvaluation'!$Q:$Q)</f>
        <v>0</v>
      </c>
      <c r="AJ96" s="107">
        <f ca="1">SUMIF('3_CC_SupplyEvaluation'!$D:$R,(AH$11&amp;$E96),'3_CC_SupplyEvaluation'!$R:$R)</f>
        <v>0</v>
      </c>
      <c r="AK96" s="105">
        <f ca="1">SUMIF('3_CC_SupplyEvaluation'!$C:$J,(AK$11&amp;$D96),'3_CC_SupplyEvaluation'!$I:$I)</f>
        <v>0</v>
      </c>
      <c r="AL96" s="106">
        <f ca="1">SUMIF('3_CC_SupplyEvaluation'!$D:$R,(AK$11&amp;$E96),'3_CC_SupplyEvaluation'!$Q:$Q)</f>
        <v>0</v>
      </c>
      <c r="AM96" s="107">
        <f ca="1">SUMIF('3_CC_SupplyEvaluation'!$D:$R,(AK$11&amp;$E96),'3_CC_SupplyEvaluation'!$R:$R)</f>
        <v>0</v>
      </c>
      <c r="AN96" s="105">
        <f ca="1">SUMIF('3_CC_SupplyEvaluation'!$C:$J,(AN$11&amp;$D96),'3_CC_SupplyEvaluation'!$I:$I)</f>
        <v>0</v>
      </c>
      <c r="AO96" s="106">
        <f ca="1">SUMIF('3_CC_SupplyEvaluation'!$D:$R,(AN$11&amp;$E96),'3_CC_SupplyEvaluation'!$Q:$Q)</f>
        <v>0</v>
      </c>
      <c r="AP96" s="107">
        <f ca="1">SUMIF('3_CC_SupplyEvaluation'!$D:$R,(AN$11&amp;$E96),'3_CC_SupplyEvaluation'!$R:$R)</f>
        <v>0</v>
      </c>
    </row>
    <row r="97" spans="1:42" ht="13.9" customHeight="1">
      <c r="A97" s="159"/>
      <c r="B97" s="161"/>
      <c r="C97" s="58">
        <v>3</v>
      </c>
      <c r="D97" s="54">
        <f>F97</f>
        <v>0</v>
      </c>
      <c r="E97" s="54" t="str">
        <f>F97&amp;H97&amp;J97</f>
        <v>000</v>
      </c>
      <c r="F97" s="54">
        <f>'2_CC_DemandEvaluation'!C95</f>
        <v>0</v>
      </c>
      <c r="G97" s="123" t="str">
        <f>'2_CC_DemandEvaluation'!G95</f>
        <v/>
      </c>
      <c r="H97" s="54">
        <f>'2_CC_DemandEvaluation'!H95</f>
        <v>0</v>
      </c>
      <c r="I97" s="54">
        <f>'2_CC_DemandEvaluation'!J95</f>
        <v>0</v>
      </c>
      <c r="J97" s="54">
        <f>'2_CC_DemandEvaluation'!L95</f>
        <v>0</v>
      </c>
      <c r="K97" s="123" t="str">
        <f>'2_CC_DemandEvaluation'!O95</f>
        <v/>
      </c>
      <c r="L97" s="104" t="str">
        <f t="shared" si="6"/>
        <v/>
      </c>
      <c r="M97" s="105">
        <f ca="1">SUMIF('3_CC_SupplyEvaluation'!$C:$J,(M$11&amp;$D97),'3_CC_SupplyEvaluation'!$I:$I)</f>
        <v>0</v>
      </c>
      <c r="N97" s="106">
        <f ca="1">SUMIF('3_CC_SupplyEvaluation'!$D:$R,(M$11&amp;$E97),'3_CC_SupplyEvaluation'!$Q:$Q)</f>
        <v>0</v>
      </c>
      <c r="O97" s="107">
        <f ca="1">SUMIF('3_CC_SupplyEvaluation'!$D:$R,(M$11&amp;$E97),'3_CC_SupplyEvaluation'!$R:$R)</f>
        <v>0</v>
      </c>
      <c r="P97" s="105">
        <f ca="1">SUMIF('3_CC_SupplyEvaluation'!$C:$J,(P$11&amp;$D97),'3_CC_SupplyEvaluation'!$I:$I)</f>
        <v>0</v>
      </c>
      <c r="Q97" s="106">
        <f ca="1">SUMIF('3_CC_SupplyEvaluation'!$D:$R,(P$11&amp;$E97),'3_CC_SupplyEvaluation'!$Q:$Q)</f>
        <v>0</v>
      </c>
      <c r="R97" s="107">
        <f ca="1">SUMIF('3_CC_SupplyEvaluation'!$D:$R,(P$11&amp;$E97),'3_CC_SupplyEvaluation'!$R:$R)</f>
        <v>0</v>
      </c>
      <c r="S97" s="105">
        <f ca="1">SUMIF('3_CC_SupplyEvaluation'!$C:$J,(S$11&amp;$D97),'3_CC_SupplyEvaluation'!$I:$I)</f>
        <v>0</v>
      </c>
      <c r="T97" s="106">
        <f ca="1">SUMIF('3_CC_SupplyEvaluation'!$D:$R,(S$11&amp;$E97),'3_CC_SupplyEvaluation'!$Q:$Q)</f>
        <v>0</v>
      </c>
      <c r="U97" s="107">
        <f ca="1">SUMIF('3_CC_SupplyEvaluation'!$D:$R,(S$11&amp;$E97),'3_CC_SupplyEvaluation'!$R:$R)</f>
        <v>0</v>
      </c>
      <c r="V97" s="105">
        <f ca="1">SUMIF('3_CC_SupplyEvaluation'!$C:$J,(V$11&amp;$D97),'3_CC_SupplyEvaluation'!$I:$I)</f>
        <v>0</v>
      </c>
      <c r="W97" s="106">
        <f ca="1">SUMIF('3_CC_SupplyEvaluation'!$D:$R,(V$11&amp;$E97),'3_CC_SupplyEvaluation'!$Q:$Q)</f>
        <v>0</v>
      </c>
      <c r="X97" s="107">
        <f ca="1">SUMIF('3_CC_SupplyEvaluation'!$D:$R,(V$11&amp;$E97),'3_CC_SupplyEvaluation'!$R:$R)</f>
        <v>0</v>
      </c>
      <c r="Y97" s="105">
        <f ca="1">SUMIF('3_CC_SupplyEvaluation'!$C:$J,(Y$11&amp;$D97),'3_CC_SupplyEvaluation'!$I:$I)</f>
        <v>0</v>
      </c>
      <c r="Z97" s="106">
        <f ca="1">SUMIF('3_CC_SupplyEvaluation'!$D:$R,(Y$11&amp;$E97),'3_CC_SupplyEvaluation'!$Q:$Q)</f>
        <v>0</v>
      </c>
      <c r="AA97" s="107">
        <f ca="1">SUMIF('3_CC_SupplyEvaluation'!$D:$R,(Y$11&amp;$E97),'3_CC_SupplyEvaluation'!$R:$R)</f>
        <v>0</v>
      </c>
      <c r="AB97" s="105">
        <f ca="1">SUMIF('3_CC_SupplyEvaluation'!$C:$J,(AB$11&amp;$D97),'3_CC_SupplyEvaluation'!$I:$I)</f>
        <v>0</v>
      </c>
      <c r="AC97" s="106">
        <f ca="1">SUMIF('3_CC_SupplyEvaluation'!$D:$R,(AB$11&amp;$E97),'3_CC_SupplyEvaluation'!$Q:$Q)</f>
        <v>0</v>
      </c>
      <c r="AD97" s="107">
        <f ca="1">SUMIF('3_CC_SupplyEvaluation'!$D:$R,(AB$11&amp;$E97),'3_CC_SupplyEvaluation'!$R:$R)</f>
        <v>0</v>
      </c>
      <c r="AE97" s="105">
        <f ca="1">SUMIF('3_CC_SupplyEvaluation'!$C:$J,(AE$11&amp;$D97),'3_CC_SupplyEvaluation'!$I:$I)</f>
        <v>0</v>
      </c>
      <c r="AF97" s="106">
        <f ca="1">SUMIF('3_CC_SupplyEvaluation'!$D:$R,(AE$11&amp;$E97),'3_CC_SupplyEvaluation'!$Q:$Q)</f>
        <v>0</v>
      </c>
      <c r="AG97" s="107">
        <f ca="1">SUMIF('3_CC_SupplyEvaluation'!$D:$R,(AE$11&amp;$E97),'3_CC_SupplyEvaluation'!$R:$R)</f>
        <v>0</v>
      </c>
      <c r="AH97" s="105">
        <f ca="1">SUMIF('3_CC_SupplyEvaluation'!$C:$J,(AH$11&amp;$D97),'3_CC_SupplyEvaluation'!$I:$I)</f>
        <v>0</v>
      </c>
      <c r="AI97" s="106">
        <f ca="1">SUMIF('3_CC_SupplyEvaluation'!$D:$R,(AH$11&amp;$E97),'3_CC_SupplyEvaluation'!$Q:$Q)</f>
        <v>0</v>
      </c>
      <c r="AJ97" s="107">
        <f ca="1">SUMIF('3_CC_SupplyEvaluation'!$D:$R,(AH$11&amp;$E97),'3_CC_SupplyEvaluation'!$R:$R)</f>
        <v>0</v>
      </c>
      <c r="AK97" s="105">
        <f ca="1">SUMIF('3_CC_SupplyEvaluation'!$C:$J,(AK$11&amp;$D97),'3_CC_SupplyEvaluation'!$I:$I)</f>
        <v>0</v>
      </c>
      <c r="AL97" s="106">
        <f ca="1">SUMIF('3_CC_SupplyEvaluation'!$D:$R,(AK$11&amp;$E97),'3_CC_SupplyEvaluation'!$Q:$Q)</f>
        <v>0</v>
      </c>
      <c r="AM97" s="107">
        <f ca="1">SUMIF('3_CC_SupplyEvaluation'!$D:$R,(AK$11&amp;$E97),'3_CC_SupplyEvaluation'!$R:$R)</f>
        <v>0</v>
      </c>
      <c r="AN97" s="105">
        <f ca="1">SUMIF('3_CC_SupplyEvaluation'!$C:$J,(AN$11&amp;$D97),'3_CC_SupplyEvaluation'!$I:$I)</f>
        <v>0</v>
      </c>
      <c r="AO97" s="106">
        <f ca="1">SUMIF('3_CC_SupplyEvaluation'!$D:$R,(AN$11&amp;$E97),'3_CC_SupplyEvaluation'!$Q:$Q)</f>
        <v>0</v>
      </c>
      <c r="AP97" s="107">
        <f ca="1">SUMIF('3_CC_SupplyEvaluation'!$D:$R,(AN$11&amp;$E97),'3_CC_SupplyEvaluation'!$R:$R)</f>
        <v>0</v>
      </c>
    </row>
    <row r="98" spans="1:42" ht="13.9" customHeight="1">
      <c r="A98" s="159"/>
      <c r="B98" s="161"/>
      <c r="C98" s="58">
        <v>4</v>
      </c>
      <c r="D98" s="54">
        <f>F98</f>
        <v>0</v>
      </c>
      <c r="E98" s="54" t="str">
        <f>F98&amp;H98&amp;J98</f>
        <v>000</v>
      </c>
      <c r="F98" s="54">
        <f>'2_CC_DemandEvaluation'!C96</f>
        <v>0</v>
      </c>
      <c r="G98" s="123" t="str">
        <f>'2_CC_DemandEvaluation'!G96</f>
        <v/>
      </c>
      <c r="H98" s="54">
        <f>'2_CC_DemandEvaluation'!H96</f>
        <v>0</v>
      </c>
      <c r="I98" s="54">
        <f>'2_CC_DemandEvaluation'!J96</f>
        <v>0</v>
      </c>
      <c r="J98" s="54">
        <f>'2_CC_DemandEvaluation'!L96</f>
        <v>0</v>
      </c>
      <c r="K98" s="123" t="str">
        <f>'2_CC_DemandEvaluation'!O96</f>
        <v/>
      </c>
      <c r="L98" s="104" t="str">
        <f>IFERROR(K98*G98,"")</f>
        <v/>
      </c>
      <c r="M98" s="105">
        <f ca="1">SUMIF('3_CC_SupplyEvaluation'!$C:$J,(M$11&amp;$D98),'3_CC_SupplyEvaluation'!$I:$I)</f>
        <v>0</v>
      </c>
      <c r="N98" s="106">
        <f ca="1">SUMIF('3_CC_SupplyEvaluation'!$D:$R,(M$11&amp;$E98),'3_CC_SupplyEvaluation'!$Q:$Q)</f>
        <v>0</v>
      </c>
      <c r="O98" s="107">
        <f ca="1">SUMIF('3_CC_SupplyEvaluation'!$D:$R,(M$11&amp;$E98),'3_CC_SupplyEvaluation'!$R:$R)</f>
        <v>0</v>
      </c>
      <c r="P98" s="105">
        <f ca="1">SUMIF('3_CC_SupplyEvaluation'!$C:$J,(P$11&amp;$D98),'3_CC_SupplyEvaluation'!$I:$I)</f>
        <v>0</v>
      </c>
      <c r="Q98" s="106">
        <f ca="1">SUMIF('3_CC_SupplyEvaluation'!$D:$R,(P$11&amp;$E98),'3_CC_SupplyEvaluation'!$Q:$Q)</f>
        <v>0</v>
      </c>
      <c r="R98" s="107">
        <f ca="1">SUMIF('3_CC_SupplyEvaluation'!$D:$R,(P$11&amp;$E98),'3_CC_SupplyEvaluation'!$R:$R)</f>
        <v>0</v>
      </c>
      <c r="S98" s="105">
        <f ca="1">SUMIF('3_CC_SupplyEvaluation'!$C:$J,(S$11&amp;$D98),'3_CC_SupplyEvaluation'!$I:$I)</f>
        <v>0</v>
      </c>
      <c r="T98" s="106">
        <f ca="1">SUMIF('3_CC_SupplyEvaluation'!$D:$R,(S$11&amp;$E98),'3_CC_SupplyEvaluation'!$Q:$Q)</f>
        <v>0</v>
      </c>
      <c r="U98" s="107">
        <f ca="1">SUMIF('3_CC_SupplyEvaluation'!$D:$R,(S$11&amp;$E98),'3_CC_SupplyEvaluation'!$R:$R)</f>
        <v>0</v>
      </c>
      <c r="V98" s="105">
        <f ca="1">SUMIF('3_CC_SupplyEvaluation'!$C:$J,(V$11&amp;$D98),'3_CC_SupplyEvaluation'!$I:$I)</f>
        <v>0</v>
      </c>
      <c r="W98" s="106">
        <f ca="1">SUMIF('3_CC_SupplyEvaluation'!$D:$R,(V$11&amp;$E98),'3_CC_SupplyEvaluation'!$Q:$Q)</f>
        <v>0</v>
      </c>
      <c r="X98" s="107">
        <f ca="1">SUMIF('3_CC_SupplyEvaluation'!$D:$R,(V$11&amp;$E98),'3_CC_SupplyEvaluation'!$R:$R)</f>
        <v>0</v>
      </c>
      <c r="Y98" s="105">
        <f ca="1">SUMIF('3_CC_SupplyEvaluation'!$C:$J,(Y$11&amp;$D98),'3_CC_SupplyEvaluation'!$I:$I)</f>
        <v>0</v>
      </c>
      <c r="Z98" s="106">
        <f ca="1">SUMIF('3_CC_SupplyEvaluation'!$D:$R,(Y$11&amp;$E98),'3_CC_SupplyEvaluation'!$Q:$Q)</f>
        <v>0</v>
      </c>
      <c r="AA98" s="107">
        <f ca="1">SUMIF('3_CC_SupplyEvaluation'!$D:$R,(Y$11&amp;$E98),'3_CC_SupplyEvaluation'!$R:$R)</f>
        <v>0</v>
      </c>
      <c r="AB98" s="105">
        <f ca="1">SUMIF('3_CC_SupplyEvaluation'!$C:$J,(AB$11&amp;$D98),'3_CC_SupplyEvaluation'!$I:$I)</f>
        <v>0</v>
      </c>
      <c r="AC98" s="106">
        <f ca="1">SUMIF('3_CC_SupplyEvaluation'!$D:$R,(AB$11&amp;$E98),'3_CC_SupplyEvaluation'!$Q:$Q)</f>
        <v>0</v>
      </c>
      <c r="AD98" s="107">
        <f ca="1">SUMIF('3_CC_SupplyEvaluation'!$D:$R,(AB$11&amp;$E98),'3_CC_SupplyEvaluation'!$R:$R)</f>
        <v>0</v>
      </c>
      <c r="AE98" s="105">
        <f ca="1">SUMIF('3_CC_SupplyEvaluation'!$C:$J,(AE$11&amp;$D98),'3_CC_SupplyEvaluation'!$I:$I)</f>
        <v>0</v>
      </c>
      <c r="AF98" s="106">
        <f ca="1">SUMIF('3_CC_SupplyEvaluation'!$D:$R,(AE$11&amp;$E98),'3_CC_SupplyEvaluation'!$Q:$Q)</f>
        <v>0</v>
      </c>
      <c r="AG98" s="107">
        <f ca="1">SUMIF('3_CC_SupplyEvaluation'!$D:$R,(AE$11&amp;$E98),'3_CC_SupplyEvaluation'!$R:$R)</f>
        <v>0</v>
      </c>
      <c r="AH98" s="105">
        <f ca="1">SUMIF('3_CC_SupplyEvaluation'!$C:$J,(AH$11&amp;$D98),'3_CC_SupplyEvaluation'!$I:$I)</f>
        <v>0</v>
      </c>
      <c r="AI98" s="106">
        <f ca="1">SUMIF('3_CC_SupplyEvaluation'!$D:$R,(AH$11&amp;$E98),'3_CC_SupplyEvaluation'!$Q:$Q)</f>
        <v>0</v>
      </c>
      <c r="AJ98" s="107">
        <f ca="1">SUMIF('3_CC_SupplyEvaluation'!$D:$R,(AH$11&amp;$E98),'3_CC_SupplyEvaluation'!$R:$R)</f>
        <v>0</v>
      </c>
      <c r="AK98" s="105">
        <f ca="1">SUMIF('3_CC_SupplyEvaluation'!$C:$J,(AK$11&amp;$D98),'3_CC_SupplyEvaluation'!$I:$I)</f>
        <v>0</v>
      </c>
      <c r="AL98" s="106">
        <f ca="1">SUMIF('3_CC_SupplyEvaluation'!$D:$R,(AK$11&amp;$E98),'3_CC_SupplyEvaluation'!$Q:$Q)</f>
        <v>0</v>
      </c>
      <c r="AM98" s="107">
        <f ca="1">SUMIF('3_CC_SupplyEvaluation'!$D:$R,(AK$11&amp;$E98),'3_CC_SupplyEvaluation'!$R:$R)</f>
        <v>0</v>
      </c>
      <c r="AN98" s="105">
        <f ca="1">SUMIF('3_CC_SupplyEvaluation'!$C:$J,(AN$11&amp;$D98),'3_CC_SupplyEvaluation'!$I:$I)</f>
        <v>0</v>
      </c>
      <c r="AO98" s="106">
        <f ca="1">SUMIF('3_CC_SupplyEvaluation'!$D:$R,(AN$11&amp;$E98),'3_CC_SupplyEvaluation'!$Q:$Q)</f>
        <v>0</v>
      </c>
      <c r="AP98" s="107">
        <f ca="1">SUMIF('3_CC_SupplyEvaluation'!$D:$R,(AN$11&amp;$E98),'3_CC_SupplyEvaluation'!$R:$R)</f>
        <v>0</v>
      </c>
    </row>
    <row r="99" spans="1:42" ht="14.45" customHeight="1" thickBot="1">
      <c r="A99" s="160"/>
      <c r="B99" s="162"/>
      <c r="C99" s="93">
        <v>5</v>
      </c>
      <c r="D99" s="95">
        <f>F99</f>
        <v>0</v>
      </c>
      <c r="E99" s="95" t="str">
        <f>F99&amp;H99&amp;J99</f>
        <v>000</v>
      </c>
      <c r="F99" s="95">
        <f>'2_CC_DemandEvaluation'!C97</f>
        <v>0</v>
      </c>
      <c r="G99" s="124" t="str">
        <f>'2_CC_DemandEvaluation'!G97</f>
        <v/>
      </c>
      <c r="H99" s="95">
        <f>'2_CC_DemandEvaluation'!H97</f>
        <v>0</v>
      </c>
      <c r="I99" s="95">
        <f>'2_CC_DemandEvaluation'!J97</f>
        <v>0</v>
      </c>
      <c r="J99" s="95">
        <f>'2_CC_DemandEvaluation'!L97</f>
        <v>0</v>
      </c>
      <c r="K99" s="124" t="str">
        <f>'2_CC_DemandEvaluation'!O97</f>
        <v/>
      </c>
      <c r="L99" s="108" t="str">
        <f>IFERROR(K99*G99,"")</f>
        <v/>
      </c>
      <c r="M99" s="109">
        <f ca="1">SUMIF('3_CC_SupplyEvaluation'!$C:$J,(M$11&amp;$D99),'3_CC_SupplyEvaluation'!$I:$I)</f>
        <v>0</v>
      </c>
      <c r="N99" s="110">
        <f ca="1">SUMIF('3_CC_SupplyEvaluation'!$D:$R,(M$11&amp;$E99),'3_CC_SupplyEvaluation'!$Q:$Q)</f>
        <v>0</v>
      </c>
      <c r="O99" s="111">
        <f ca="1">SUMIF('3_CC_SupplyEvaluation'!$D:$R,(M$11&amp;$E99),'3_CC_SupplyEvaluation'!$R:$R)</f>
        <v>0</v>
      </c>
      <c r="P99" s="109">
        <f ca="1">SUMIF('3_CC_SupplyEvaluation'!$C:$J,(P$11&amp;$D99),'3_CC_SupplyEvaluation'!$I:$I)</f>
        <v>0</v>
      </c>
      <c r="Q99" s="110">
        <f ca="1">SUMIF('3_CC_SupplyEvaluation'!$D:$R,(P$11&amp;$E99),'3_CC_SupplyEvaluation'!$Q:$Q)</f>
        <v>0</v>
      </c>
      <c r="R99" s="111">
        <f ca="1">SUMIF('3_CC_SupplyEvaluation'!$D:$R,(P$11&amp;$E99),'3_CC_SupplyEvaluation'!$R:$R)</f>
        <v>0</v>
      </c>
      <c r="S99" s="109">
        <f ca="1">SUMIF('3_CC_SupplyEvaluation'!$C:$J,(S$11&amp;$D99),'3_CC_SupplyEvaluation'!$I:$I)</f>
        <v>0</v>
      </c>
      <c r="T99" s="110">
        <f ca="1">SUMIF('3_CC_SupplyEvaluation'!$D:$R,(S$11&amp;$E99),'3_CC_SupplyEvaluation'!$Q:$Q)</f>
        <v>0</v>
      </c>
      <c r="U99" s="111">
        <f ca="1">SUMIF('3_CC_SupplyEvaluation'!$D:$R,(S$11&amp;$E99),'3_CC_SupplyEvaluation'!$R:$R)</f>
        <v>0</v>
      </c>
      <c r="V99" s="109">
        <f ca="1">SUMIF('3_CC_SupplyEvaluation'!$C:$J,(V$11&amp;$D99),'3_CC_SupplyEvaluation'!$I:$I)</f>
        <v>0</v>
      </c>
      <c r="W99" s="110">
        <f ca="1">SUMIF('3_CC_SupplyEvaluation'!$D:$R,(V$11&amp;$E99),'3_CC_SupplyEvaluation'!$Q:$Q)</f>
        <v>0</v>
      </c>
      <c r="X99" s="111">
        <f ca="1">SUMIF('3_CC_SupplyEvaluation'!$D:$R,(V$11&amp;$E99),'3_CC_SupplyEvaluation'!$R:$R)</f>
        <v>0</v>
      </c>
      <c r="Y99" s="109">
        <f ca="1">SUMIF('3_CC_SupplyEvaluation'!$C:$J,(Y$11&amp;$D99),'3_CC_SupplyEvaluation'!$I:$I)</f>
        <v>0</v>
      </c>
      <c r="Z99" s="110">
        <f ca="1">SUMIF('3_CC_SupplyEvaluation'!$D:$R,(Y$11&amp;$E99),'3_CC_SupplyEvaluation'!$Q:$Q)</f>
        <v>0</v>
      </c>
      <c r="AA99" s="111">
        <f ca="1">SUMIF('3_CC_SupplyEvaluation'!$D:$R,(Y$11&amp;$E99),'3_CC_SupplyEvaluation'!$R:$R)</f>
        <v>0</v>
      </c>
      <c r="AB99" s="109">
        <f ca="1">SUMIF('3_CC_SupplyEvaluation'!$C:$J,(AB$11&amp;$D99),'3_CC_SupplyEvaluation'!$I:$I)</f>
        <v>0</v>
      </c>
      <c r="AC99" s="110">
        <f ca="1">SUMIF('3_CC_SupplyEvaluation'!$D:$R,(AB$11&amp;$E99),'3_CC_SupplyEvaluation'!$Q:$Q)</f>
        <v>0</v>
      </c>
      <c r="AD99" s="111">
        <f ca="1">SUMIF('3_CC_SupplyEvaluation'!$D:$R,(AB$11&amp;$E99),'3_CC_SupplyEvaluation'!$R:$R)</f>
        <v>0</v>
      </c>
      <c r="AE99" s="109">
        <f ca="1">SUMIF('3_CC_SupplyEvaluation'!$C:$J,(AE$11&amp;$D99),'3_CC_SupplyEvaluation'!$I:$I)</f>
        <v>0</v>
      </c>
      <c r="AF99" s="110">
        <f ca="1">SUMIF('3_CC_SupplyEvaluation'!$D:$R,(AE$11&amp;$E99),'3_CC_SupplyEvaluation'!$Q:$Q)</f>
        <v>0</v>
      </c>
      <c r="AG99" s="111">
        <f ca="1">SUMIF('3_CC_SupplyEvaluation'!$D:$R,(AE$11&amp;$E99),'3_CC_SupplyEvaluation'!$R:$R)</f>
        <v>0</v>
      </c>
      <c r="AH99" s="109">
        <f ca="1">SUMIF('3_CC_SupplyEvaluation'!$C:$J,(AH$11&amp;$D99),'3_CC_SupplyEvaluation'!$I:$I)</f>
        <v>0</v>
      </c>
      <c r="AI99" s="110">
        <f ca="1">SUMIF('3_CC_SupplyEvaluation'!$D:$R,(AH$11&amp;$E99),'3_CC_SupplyEvaluation'!$Q:$Q)</f>
        <v>0</v>
      </c>
      <c r="AJ99" s="111">
        <f ca="1">SUMIF('3_CC_SupplyEvaluation'!$D:$R,(AH$11&amp;$E99),'3_CC_SupplyEvaluation'!$R:$R)</f>
        <v>0</v>
      </c>
      <c r="AK99" s="109">
        <f ca="1">SUMIF('3_CC_SupplyEvaluation'!$C:$J,(AK$11&amp;$D99),'3_CC_SupplyEvaluation'!$I:$I)</f>
        <v>0</v>
      </c>
      <c r="AL99" s="110">
        <f ca="1">SUMIF('3_CC_SupplyEvaluation'!$D:$R,(AK$11&amp;$E99),'3_CC_SupplyEvaluation'!$Q:$Q)</f>
        <v>0</v>
      </c>
      <c r="AM99" s="111">
        <f ca="1">SUMIF('3_CC_SupplyEvaluation'!$D:$R,(AK$11&amp;$E99),'3_CC_SupplyEvaluation'!$R:$R)</f>
        <v>0</v>
      </c>
      <c r="AN99" s="109">
        <f ca="1">SUMIF('3_CC_SupplyEvaluation'!$C:$J,(AN$11&amp;$D99),'3_CC_SupplyEvaluation'!$I:$I)</f>
        <v>0</v>
      </c>
      <c r="AO99" s="110">
        <f ca="1">SUMIF('3_CC_SupplyEvaluation'!$D:$R,(AN$11&amp;$E99),'3_CC_SupplyEvaluation'!$Q:$Q)</f>
        <v>0</v>
      </c>
      <c r="AP99" s="111">
        <f ca="1">SUMIF('3_CC_SupplyEvaluation'!$D:$R,(AN$11&amp;$E99),'3_CC_SupplyEvaluation'!$R:$R)</f>
        <v>0</v>
      </c>
    </row>
    <row r="100" spans="1:42" ht="13.5" thickBot="1"/>
    <row r="101" spans="1:42" ht="19.5" thickBot="1">
      <c r="M101" s="99" t="s">
        <v>158</v>
      </c>
      <c r="N101" s="100"/>
      <c r="O101" s="100"/>
      <c r="P101" s="101"/>
      <c r="Q101" s="101"/>
      <c r="R101" s="101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  <c r="AN101" s="102"/>
      <c r="AO101" s="102"/>
      <c r="AP101" s="102"/>
    </row>
    <row r="102" spans="1:42" ht="15" customHeight="1">
      <c r="A102" s="39"/>
      <c r="B102" s="39"/>
      <c r="M102" s="163" t="str">
        <f>'3_CC_SupplyEvaluation'!A$16</f>
        <v>Source A (1)</v>
      </c>
      <c r="N102" s="164"/>
      <c r="O102" s="165"/>
      <c r="P102" s="163" t="str">
        <f>'3_CC_SupplyEvaluation'!A$39</f>
        <v>Source B (2)</v>
      </c>
      <c r="Q102" s="164"/>
      <c r="R102" s="165"/>
      <c r="S102" s="163" t="str">
        <f>'3_CC_SupplyEvaluation'!A$62</f>
        <v>Source C (3)</v>
      </c>
      <c r="T102" s="164"/>
      <c r="U102" s="165"/>
      <c r="V102" s="164" t="str">
        <f>'3_CC_SupplyEvaluation'!A$85</f>
        <v>Source C (4)</v>
      </c>
      <c r="W102" s="164"/>
      <c r="X102" s="164"/>
      <c r="Y102" s="163" t="str">
        <f>'3_CC_SupplyEvaluation'!A$108</f>
        <v>Plant / Supplier</v>
      </c>
      <c r="Z102" s="164"/>
      <c r="AA102" s="165"/>
      <c r="AB102" s="164" t="str">
        <f>'3_CC_SupplyEvaluation'!A$131</f>
        <v>Plant / Supplier</v>
      </c>
      <c r="AC102" s="164"/>
      <c r="AD102" s="164"/>
      <c r="AE102" s="163" t="str">
        <f>'3_CC_SupplyEvaluation'!A$154</f>
        <v>Plant / Supplier</v>
      </c>
      <c r="AF102" s="164"/>
      <c r="AG102" s="165"/>
      <c r="AH102" s="164" t="str">
        <f>'3_CC_SupplyEvaluation'!A$177</f>
        <v>Plant / Supplier</v>
      </c>
      <c r="AI102" s="164"/>
      <c r="AJ102" s="164"/>
      <c r="AK102" s="163" t="str">
        <f>'3_CC_SupplyEvaluation'!A$200</f>
        <v>Plant / Supplier</v>
      </c>
      <c r="AL102" s="164"/>
      <c r="AM102" s="165"/>
      <c r="AN102" s="164" t="str">
        <f>'3_CC_SupplyEvaluation'!A$223</f>
        <v>Plant / Supplier</v>
      </c>
      <c r="AO102" s="164"/>
      <c r="AP102" s="165"/>
    </row>
    <row r="103" spans="1:42">
      <c r="M103" s="166"/>
      <c r="N103" s="167"/>
      <c r="O103" s="168"/>
      <c r="P103" s="166"/>
      <c r="Q103" s="167"/>
      <c r="R103" s="168"/>
      <c r="S103" s="166"/>
      <c r="T103" s="167"/>
      <c r="U103" s="168"/>
      <c r="V103" s="167"/>
      <c r="W103" s="167"/>
      <c r="X103" s="167"/>
      <c r="Y103" s="166"/>
      <c r="Z103" s="167"/>
      <c r="AA103" s="168"/>
      <c r="AB103" s="167"/>
      <c r="AC103" s="167"/>
      <c r="AD103" s="167"/>
      <c r="AE103" s="166"/>
      <c r="AF103" s="167"/>
      <c r="AG103" s="168"/>
      <c r="AH103" s="167"/>
      <c r="AI103" s="167"/>
      <c r="AJ103" s="167"/>
      <c r="AK103" s="166"/>
      <c r="AL103" s="167"/>
      <c r="AM103" s="168"/>
      <c r="AN103" s="167"/>
      <c r="AO103" s="167"/>
      <c r="AP103" s="168"/>
    </row>
    <row r="104" spans="1:42">
      <c r="I104" s="29"/>
      <c r="M104" s="166"/>
      <c r="N104" s="167"/>
      <c r="O104" s="168"/>
      <c r="P104" s="166"/>
      <c r="Q104" s="167"/>
      <c r="R104" s="168"/>
      <c r="S104" s="166"/>
      <c r="T104" s="167"/>
      <c r="U104" s="168"/>
      <c r="V104" s="167"/>
      <c r="W104" s="167"/>
      <c r="X104" s="167"/>
      <c r="Y104" s="166"/>
      <c r="Z104" s="167"/>
      <c r="AA104" s="168"/>
      <c r="AB104" s="167"/>
      <c r="AC104" s="167"/>
      <c r="AD104" s="167"/>
      <c r="AE104" s="166"/>
      <c r="AF104" s="167"/>
      <c r="AG104" s="168"/>
      <c r="AH104" s="167"/>
      <c r="AI104" s="167"/>
      <c r="AJ104" s="167"/>
      <c r="AK104" s="166"/>
      <c r="AL104" s="167"/>
      <c r="AM104" s="168"/>
      <c r="AN104" s="167"/>
      <c r="AO104" s="167"/>
      <c r="AP104" s="168"/>
    </row>
    <row r="105" spans="1:42" ht="19.5" thickBot="1">
      <c r="A105" s="116" t="s">
        <v>159</v>
      </c>
      <c r="B105" s="117"/>
      <c r="C105" s="118"/>
      <c r="D105" s="119"/>
      <c r="E105" s="119"/>
      <c r="F105" s="119"/>
      <c r="G105" s="120"/>
      <c r="H105" s="119"/>
      <c r="I105" s="118"/>
      <c r="J105" s="119"/>
      <c r="K105" s="121"/>
      <c r="L105" s="119"/>
      <c r="M105" s="166"/>
      <c r="N105" s="167"/>
      <c r="O105" s="168"/>
      <c r="P105" s="166"/>
      <c r="Q105" s="167"/>
      <c r="R105" s="168"/>
      <c r="S105" s="166"/>
      <c r="T105" s="167"/>
      <c r="U105" s="168"/>
      <c r="V105" s="167"/>
      <c r="W105" s="167"/>
      <c r="X105" s="167"/>
      <c r="Y105" s="166"/>
      <c r="Z105" s="167"/>
      <c r="AA105" s="168"/>
      <c r="AB105" s="167"/>
      <c r="AC105" s="167"/>
      <c r="AD105" s="167"/>
      <c r="AE105" s="166"/>
      <c r="AF105" s="167"/>
      <c r="AG105" s="168"/>
      <c r="AH105" s="167"/>
      <c r="AI105" s="167"/>
      <c r="AJ105" s="167"/>
      <c r="AK105" s="166"/>
      <c r="AL105" s="167"/>
      <c r="AM105" s="168"/>
      <c r="AN105" s="167"/>
      <c r="AO105" s="167"/>
      <c r="AP105" s="168"/>
    </row>
    <row r="106" spans="1:42" ht="13.5" thickBot="1">
      <c r="A106" s="45"/>
      <c r="B106" s="47"/>
      <c r="C106" s="46"/>
      <c r="D106" s="47"/>
      <c r="E106" s="47"/>
      <c r="F106" s="47"/>
      <c r="G106" s="46"/>
      <c r="H106" s="47"/>
      <c r="I106" s="47"/>
      <c r="J106" s="47"/>
      <c r="K106" s="47"/>
      <c r="L106" s="49"/>
      <c r="M106" s="169"/>
      <c r="N106" s="170"/>
      <c r="O106" s="171"/>
      <c r="P106" s="166"/>
      <c r="Q106" s="167"/>
      <c r="R106" s="168"/>
      <c r="S106" s="166"/>
      <c r="T106" s="167"/>
      <c r="U106" s="168"/>
      <c r="V106" s="167"/>
      <c r="W106" s="167"/>
      <c r="X106" s="167"/>
      <c r="Y106" s="166"/>
      <c r="Z106" s="167"/>
      <c r="AA106" s="168"/>
      <c r="AB106" s="167"/>
      <c r="AC106" s="167"/>
      <c r="AD106" s="167"/>
      <c r="AE106" s="166"/>
      <c r="AF106" s="167"/>
      <c r="AG106" s="168"/>
      <c r="AH106" s="167"/>
      <c r="AI106" s="167"/>
      <c r="AJ106" s="167"/>
      <c r="AK106" s="166"/>
      <c r="AL106" s="167"/>
      <c r="AM106" s="168"/>
      <c r="AN106" s="167"/>
      <c r="AO106" s="167"/>
      <c r="AP106" s="168"/>
    </row>
    <row r="107" spans="1:42" ht="25.5" customHeight="1">
      <c r="A107" s="103" t="s">
        <v>107</v>
      </c>
      <c r="B107" s="55" t="s">
        <v>94</v>
      </c>
      <c r="C107" s="53" t="s">
        <v>103</v>
      </c>
      <c r="D107" s="55" t="s">
        <v>114</v>
      </c>
      <c r="E107" s="55" t="s">
        <v>115</v>
      </c>
      <c r="F107" s="54" t="s">
        <v>122</v>
      </c>
      <c r="G107" s="122" t="s">
        <v>104</v>
      </c>
      <c r="H107" s="55" t="s">
        <v>152</v>
      </c>
      <c r="I107" s="55" t="s">
        <v>108</v>
      </c>
      <c r="J107" s="55" t="s">
        <v>124</v>
      </c>
      <c r="K107" s="122" t="s">
        <v>92</v>
      </c>
      <c r="L107" s="125" t="s">
        <v>105</v>
      </c>
      <c r="M107" s="129" t="s">
        <v>118</v>
      </c>
      <c r="N107" s="130" t="s">
        <v>119</v>
      </c>
      <c r="O107" s="130" t="s">
        <v>120</v>
      </c>
      <c r="P107" s="129" t="s">
        <v>118</v>
      </c>
      <c r="Q107" s="130" t="s">
        <v>119</v>
      </c>
      <c r="R107" s="131" t="s">
        <v>120</v>
      </c>
      <c r="S107" s="129" t="s">
        <v>118</v>
      </c>
      <c r="T107" s="130" t="s">
        <v>119</v>
      </c>
      <c r="U107" s="131" t="s">
        <v>120</v>
      </c>
      <c r="V107" s="132" t="s">
        <v>118</v>
      </c>
      <c r="W107" s="130" t="s">
        <v>119</v>
      </c>
      <c r="X107" s="133" t="s">
        <v>120</v>
      </c>
      <c r="Y107" s="129" t="s">
        <v>118</v>
      </c>
      <c r="Z107" s="130" t="s">
        <v>119</v>
      </c>
      <c r="AA107" s="131" t="s">
        <v>120</v>
      </c>
      <c r="AB107" s="132" t="s">
        <v>118</v>
      </c>
      <c r="AC107" s="130" t="s">
        <v>119</v>
      </c>
      <c r="AD107" s="133" t="s">
        <v>120</v>
      </c>
      <c r="AE107" s="129" t="s">
        <v>118</v>
      </c>
      <c r="AF107" s="130" t="s">
        <v>119</v>
      </c>
      <c r="AG107" s="131" t="s">
        <v>120</v>
      </c>
      <c r="AH107" s="132" t="s">
        <v>118</v>
      </c>
      <c r="AI107" s="130" t="s">
        <v>119</v>
      </c>
      <c r="AJ107" s="133" t="s">
        <v>120</v>
      </c>
      <c r="AK107" s="129" t="s">
        <v>118</v>
      </c>
      <c r="AL107" s="130" t="s">
        <v>119</v>
      </c>
      <c r="AM107" s="131" t="s">
        <v>120</v>
      </c>
      <c r="AN107" s="132" t="s">
        <v>118</v>
      </c>
      <c r="AO107" s="130" t="s">
        <v>119</v>
      </c>
      <c r="AP107" s="131" t="s">
        <v>120</v>
      </c>
    </row>
    <row r="108" spans="1:42" ht="13.9" customHeight="1">
      <c r="A108" s="159">
        <f>'2_CC_DemandEvaluation'!A25</f>
        <v>0</v>
      </c>
      <c r="B108" s="161" t="e">
        <f>'2_CC_DemandEvaluation'!F25</f>
        <v>#DIV/0!</v>
      </c>
      <c r="C108" s="58">
        <v>1</v>
      </c>
      <c r="D108" s="54">
        <f>F108</f>
        <v>0</v>
      </c>
      <c r="E108" s="54" t="str">
        <f>F108&amp;H108&amp;J108</f>
        <v>000</v>
      </c>
      <c r="F108" s="54">
        <f>'2_CC_DemandEvaluation'!C102</f>
        <v>0</v>
      </c>
      <c r="G108" s="123" t="str">
        <f>'2_CC_DemandEvaluation'!G102</f>
        <v/>
      </c>
      <c r="H108" s="54">
        <f>'2_CC_DemandEvaluation'!H102</f>
        <v>0</v>
      </c>
      <c r="I108" s="54">
        <f>'2_CC_DemandEvaluation'!J102</f>
        <v>0</v>
      </c>
      <c r="J108" s="54">
        <f>'2_CC_DemandEvaluation'!L102</f>
        <v>0</v>
      </c>
      <c r="K108" s="123" t="str">
        <f>'2_CC_DemandEvaluation'!O102</f>
        <v/>
      </c>
      <c r="L108" s="104" t="str">
        <f t="shared" ref="L108:L110" si="7">IFERROR(K108*G108,"")</f>
        <v/>
      </c>
      <c r="M108" s="105">
        <f ca="1">SUMIF('3_CC_SupplyEvaluation'!$C:$J,(M$11&amp;$D108),'3_CC_SupplyEvaluation'!$I:$I)</f>
        <v>0</v>
      </c>
      <c r="N108" s="106">
        <f ca="1">SUMIF('3_CC_SupplyEvaluation'!$D:$R,(M$11&amp;$E108),'3_CC_SupplyEvaluation'!$Q:$Q)</f>
        <v>0</v>
      </c>
      <c r="O108" s="107">
        <f ca="1">SUMIF('3_CC_SupplyEvaluation'!$D:$R,(M$11&amp;$E108),'3_CC_SupplyEvaluation'!$R:$R)</f>
        <v>0</v>
      </c>
      <c r="P108" s="105">
        <f ca="1">SUMIF('3_CC_SupplyEvaluation'!$C:$J,(P$11&amp;$D108),'3_CC_SupplyEvaluation'!$I:$I)</f>
        <v>0</v>
      </c>
      <c r="Q108" s="106">
        <f ca="1">SUMIF('3_CC_SupplyEvaluation'!$D:$R,(P$11&amp;$E108),'3_CC_SupplyEvaluation'!$Q:$Q)</f>
        <v>0</v>
      </c>
      <c r="R108" s="107">
        <f ca="1">SUMIF('3_CC_SupplyEvaluation'!$D:$R,(P$11&amp;$E108),'3_CC_SupplyEvaluation'!$R:$R)</f>
        <v>0</v>
      </c>
      <c r="S108" s="105">
        <f ca="1">SUMIF('3_CC_SupplyEvaluation'!$C:$J,(S$11&amp;$D108),'3_CC_SupplyEvaluation'!$I:$I)</f>
        <v>0</v>
      </c>
      <c r="T108" s="106">
        <f ca="1">SUMIF('3_CC_SupplyEvaluation'!$D:$R,(S$11&amp;$E108),'3_CC_SupplyEvaluation'!$Q:$Q)</f>
        <v>0</v>
      </c>
      <c r="U108" s="107">
        <f ca="1">SUMIF('3_CC_SupplyEvaluation'!$D:$R,(S$11&amp;$E108),'3_CC_SupplyEvaluation'!$R:$R)</f>
        <v>0</v>
      </c>
      <c r="V108" s="105">
        <f ca="1">SUMIF('3_CC_SupplyEvaluation'!$C:$J,(V$11&amp;$D108),'3_CC_SupplyEvaluation'!$I:$I)</f>
        <v>0</v>
      </c>
      <c r="W108" s="106">
        <f ca="1">SUMIF('3_CC_SupplyEvaluation'!$D:$R,(V$11&amp;$E108),'3_CC_SupplyEvaluation'!$Q:$Q)</f>
        <v>0</v>
      </c>
      <c r="X108" s="107">
        <f ca="1">SUMIF('3_CC_SupplyEvaluation'!$D:$R,(V$11&amp;$E108),'3_CC_SupplyEvaluation'!$R:$R)</f>
        <v>0</v>
      </c>
      <c r="Y108" s="105">
        <f ca="1">SUMIF('3_CC_SupplyEvaluation'!$C:$J,(Y$11&amp;$D108),'3_CC_SupplyEvaluation'!$I:$I)</f>
        <v>0</v>
      </c>
      <c r="Z108" s="106">
        <f ca="1">SUMIF('3_CC_SupplyEvaluation'!$D:$R,(Y$11&amp;$E108),'3_CC_SupplyEvaluation'!$Q:$Q)</f>
        <v>0</v>
      </c>
      <c r="AA108" s="107">
        <f ca="1">SUMIF('3_CC_SupplyEvaluation'!$D:$R,(Y$11&amp;$E108),'3_CC_SupplyEvaluation'!$R:$R)</f>
        <v>0</v>
      </c>
      <c r="AB108" s="105">
        <f ca="1">SUMIF('3_CC_SupplyEvaluation'!$C:$J,(AB$11&amp;$D108),'3_CC_SupplyEvaluation'!$I:$I)</f>
        <v>0</v>
      </c>
      <c r="AC108" s="106">
        <f ca="1">SUMIF('3_CC_SupplyEvaluation'!$D:$R,(AB$11&amp;$E108),'3_CC_SupplyEvaluation'!$Q:$Q)</f>
        <v>0</v>
      </c>
      <c r="AD108" s="107">
        <f ca="1">SUMIF('3_CC_SupplyEvaluation'!$D:$R,(AB$11&amp;$E108),'3_CC_SupplyEvaluation'!$R:$R)</f>
        <v>0</v>
      </c>
      <c r="AE108" s="105">
        <f ca="1">SUMIF('3_CC_SupplyEvaluation'!$C:$J,(AE$11&amp;$D108),'3_CC_SupplyEvaluation'!$I:$I)</f>
        <v>0</v>
      </c>
      <c r="AF108" s="106">
        <f ca="1">SUMIF('3_CC_SupplyEvaluation'!$D:$R,(AE$11&amp;$E108),'3_CC_SupplyEvaluation'!$Q:$Q)</f>
        <v>0</v>
      </c>
      <c r="AG108" s="107">
        <f ca="1">SUMIF('3_CC_SupplyEvaluation'!$D:$R,(AE$11&amp;$E108),'3_CC_SupplyEvaluation'!$R:$R)</f>
        <v>0</v>
      </c>
      <c r="AH108" s="105">
        <f ca="1">SUMIF('3_CC_SupplyEvaluation'!$C:$J,(AH$11&amp;$D108),'3_CC_SupplyEvaluation'!$I:$I)</f>
        <v>0</v>
      </c>
      <c r="AI108" s="106">
        <f ca="1">SUMIF('3_CC_SupplyEvaluation'!$D:$R,(AH$11&amp;$E108),'3_CC_SupplyEvaluation'!$Q:$Q)</f>
        <v>0</v>
      </c>
      <c r="AJ108" s="107">
        <f ca="1">SUMIF('3_CC_SupplyEvaluation'!$D:$R,(AH$11&amp;$E108),'3_CC_SupplyEvaluation'!$R:$R)</f>
        <v>0</v>
      </c>
      <c r="AK108" s="105">
        <f ca="1">SUMIF('3_CC_SupplyEvaluation'!$C:$J,(AK$11&amp;$D108),'3_CC_SupplyEvaluation'!$I:$I)</f>
        <v>0</v>
      </c>
      <c r="AL108" s="106">
        <f ca="1">SUMIF('3_CC_SupplyEvaluation'!$D:$R,(AK$11&amp;$E108),'3_CC_SupplyEvaluation'!$Q:$Q)</f>
        <v>0</v>
      </c>
      <c r="AM108" s="107">
        <f ca="1">SUMIF('3_CC_SupplyEvaluation'!$D:$R,(AK$11&amp;$E108),'3_CC_SupplyEvaluation'!$R:$R)</f>
        <v>0</v>
      </c>
      <c r="AN108" s="105">
        <f ca="1">SUMIF('3_CC_SupplyEvaluation'!$C:$J,(AN$11&amp;$D108),'3_CC_SupplyEvaluation'!$I:$I)</f>
        <v>0</v>
      </c>
      <c r="AO108" s="106">
        <f ca="1">SUMIF('3_CC_SupplyEvaluation'!$D:$R,(AN$11&amp;$E108),'3_CC_SupplyEvaluation'!$Q:$Q)</f>
        <v>0</v>
      </c>
      <c r="AP108" s="107">
        <f ca="1">SUMIF('3_CC_SupplyEvaluation'!$D:$R,(AN$11&amp;$E108),'3_CC_SupplyEvaluation'!$R:$R)</f>
        <v>0</v>
      </c>
    </row>
    <row r="109" spans="1:42" ht="13.9" customHeight="1">
      <c r="A109" s="159"/>
      <c r="B109" s="161"/>
      <c r="C109" s="58">
        <v>2</v>
      </c>
      <c r="D109" s="54">
        <f>F109</f>
        <v>0</v>
      </c>
      <c r="E109" s="54" t="str">
        <f>F109&amp;H109&amp;J109</f>
        <v>000</v>
      </c>
      <c r="F109" s="54">
        <f>'2_CC_DemandEvaluation'!C103</f>
        <v>0</v>
      </c>
      <c r="G109" s="123" t="str">
        <f>'2_CC_DemandEvaluation'!G103</f>
        <v/>
      </c>
      <c r="H109" s="54">
        <f>'2_CC_DemandEvaluation'!H103</f>
        <v>0</v>
      </c>
      <c r="I109" s="54">
        <f>'2_CC_DemandEvaluation'!J103</f>
        <v>0</v>
      </c>
      <c r="J109" s="54">
        <f>'2_CC_DemandEvaluation'!L103</f>
        <v>0</v>
      </c>
      <c r="K109" s="123" t="str">
        <f>'2_CC_DemandEvaluation'!O103</f>
        <v/>
      </c>
      <c r="L109" s="104" t="str">
        <f t="shared" si="7"/>
        <v/>
      </c>
      <c r="M109" s="105">
        <f ca="1">SUMIF('3_CC_SupplyEvaluation'!$C:$J,(M$11&amp;$D109),'3_CC_SupplyEvaluation'!$I:$I)</f>
        <v>0</v>
      </c>
      <c r="N109" s="106">
        <f ca="1">SUMIF('3_CC_SupplyEvaluation'!$D:$R,(M$11&amp;$E109),'3_CC_SupplyEvaluation'!$Q:$Q)</f>
        <v>0</v>
      </c>
      <c r="O109" s="107">
        <f ca="1">SUMIF('3_CC_SupplyEvaluation'!$D:$R,(M$11&amp;$E109),'3_CC_SupplyEvaluation'!$R:$R)</f>
        <v>0</v>
      </c>
      <c r="P109" s="105">
        <f ca="1">SUMIF('3_CC_SupplyEvaluation'!$C:$J,(P$11&amp;$D109),'3_CC_SupplyEvaluation'!$I:$I)</f>
        <v>0</v>
      </c>
      <c r="Q109" s="106">
        <f ca="1">SUMIF('3_CC_SupplyEvaluation'!$D:$R,(P$11&amp;$E109),'3_CC_SupplyEvaluation'!$Q:$Q)</f>
        <v>0</v>
      </c>
      <c r="R109" s="107">
        <f ca="1">SUMIF('3_CC_SupplyEvaluation'!$D:$R,(P$11&amp;$E109),'3_CC_SupplyEvaluation'!$R:$R)</f>
        <v>0</v>
      </c>
      <c r="S109" s="105">
        <f ca="1">SUMIF('3_CC_SupplyEvaluation'!$C:$J,(S$11&amp;$D109),'3_CC_SupplyEvaluation'!$I:$I)</f>
        <v>0</v>
      </c>
      <c r="T109" s="106">
        <f ca="1">SUMIF('3_CC_SupplyEvaluation'!$D:$R,(S$11&amp;$E109),'3_CC_SupplyEvaluation'!$Q:$Q)</f>
        <v>0</v>
      </c>
      <c r="U109" s="107">
        <f ca="1">SUMIF('3_CC_SupplyEvaluation'!$D:$R,(S$11&amp;$E109),'3_CC_SupplyEvaluation'!$R:$R)</f>
        <v>0</v>
      </c>
      <c r="V109" s="105">
        <f ca="1">SUMIF('3_CC_SupplyEvaluation'!$C:$J,(V$11&amp;$D109),'3_CC_SupplyEvaluation'!$I:$I)</f>
        <v>0</v>
      </c>
      <c r="W109" s="106">
        <f ca="1">SUMIF('3_CC_SupplyEvaluation'!$D:$R,(V$11&amp;$E109),'3_CC_SupplyEvaluation'!$Q:$Q)</f>
        <v>0</v>
      </c>
      <c r="X109" s="107">
        <f ca="1">SUMIF('3_CC_SupplyEvaluation'!$D:$R,(V$11&amp;$E109),'3_CC_SupplyEvaluation'!$R:$R)</f>
        <v>0</v>
      </c>
      <c r="Y109" s="105">
        <f ca="1">SUMIF('3_CC_SupplyEvaluation'!$C:$J,(Y$11&amp;$D109),'3_CC_SupplyEvaluation'!$I:$I)</f>
        <v>0</v>
      </c>
      <c r="Z109" s="106">
        <f ca="1">SUMIF('3_CC_SupplyEvaluation'!$D:$R,(Y$11&amp;$E109),'3_CC_SupplyEvaluation'!$Q:$Q)</f>
        <v>0</v>
      </c>
      <c r="AA109" s="107">
        <f ca="1">SUMIF('3_CC_SupplyEvaluation'!$D:$R,(Y$11&amp;$E109),'3_CC_SupplyEvaluation'!$R:$R)</f>
        <v>0</v>
      </c>
      <c r="AB109" s="105">
        <f ca="1">SUMIF('3_CC_SupplyEvaluation'!$C:$J,(AB$11&amp;$D109),'3_CC_SupplyEvaluation'!$I:$I)</f>
        <v>0</v>
      </c>
      <c r="AC109" s="106">
        <f ca="1">SUMIF('3_CC_SupplyEvaluation'!$D:$R,(AB$11&amp;$E109),'3_CC_SupplyEvaluation'!$Q:$Q)</f>
        <v>0</v>
      </c>
      <c r="AD109" s="107">
        <f ca="1">SUMIF('3_CC_SupplyEvaluation'!$D:$R,(AB$11&amp;$E109),'3_CC_SupplyEvaluation'!$R:$R)</f>
        <v>0</v>
      </c>
      <c r="AE109" s="105">
        <f ca="1">SUMIF('3_CC_SupplyEvaluation'!$C:$J,(AE$11&amp;$D109),'3_CC_SupplyEvaluation'!$I:$I)</f>
        <v>0</v>
      </c>
      <c r="AF109" s="106">
        <f ca="1">SUMIF('3_CC_SupplyEvaluation'!$D:$R,(AE$11&amp;$E109),'3_CC_SupplyEvaluation'!$Q:$Q)</f>
        <v>0</v>
      </c>
      <c r="AG109" s="107">
        <f ca="1">SUMIF('3_CC_SupplyEvaluation'!$D:$R,(AE$11&amp;$E109),'3_CC_SupplyEvaluation'!$R:$R)</f>
        <v>0</v>
      </c>
      <c r="AH109" s="105">
        <f ca="1">SUMIF('3_CC_SupplyEvaluation'!$C:$J,(AH$11&amp;$D109),'3_CC_SupplyEvaluation'!$I:$I)</f>
        <v>0</v>
      </c>
      <c r="AI109" s="106">
        <f ca="1">SUMIF('3_CC_SupplyEvaluation'!$D:$R,(AH$11&amp;$E109),'3_CC_SupplyEvaluation'!$Q:$Q)</f>
        <v>0</v>
      </c>
      <c r="AJ109" s="107">
        <f ca="1">SUMIF('3_CC_SupplyEvaluation'!$D:$R,(AH$11&amp;$E109),'3_CC_SupplyEvaluation'!$R:$R)</f>
        <v>0</v>
      </c>
      <c r="AK109" s="105">
        <f ca="1">SUMIF('3_CC_SupplyEvaluation'!$C:$J,(AK$11&amp;$D109),'3_CC_SupplyEvaluation'!$I:$I)</f>
        <v>0</v>
      </c>
      <c r="AL109" s="106">
        <f ca="1">SUMIF('3_CC_SupplyEvaluation'!$D:$R,(AK$11&amp;$E109),'3_CC_SupplyEvaluation'!$Q:$Q)</f>
        <v>0</v>
      </c>
      <c r="AM109" s="107">
        <f ca="1">SUMIF('3_CC_SupplyEvaluation'!$D:$R,(AK$11&amp;$E109),'3_CC_SupplyEvaluation'!$R:$R)</f>
        <v>0</v>
      </c>
      <c r="AN109" s="105">
        <f ca="1">SUMIF('3_CC_SupplyEvaluation'!$C:$J,(AN$11&amp;$D109),'3_CC_SupplyEvaluation'!$I:$I)</f>
        <v>0</v>
      </c>
      <c r="AO109" s="106">
        <f ca="1">SUMIF('3_CC_SupplyEvaluation'!$D:$R,(AN$11&amp;$E109),'3_CC_SupplyEvaluation'!$Q:$Q)</f>
        <v>0</v>
      </c>
      <c r="AP109" s="107">
        <f ca="1">SUMIF('3_CC_SupplyEvaluation'!$D:$R,(AN$11&amp;$E109),'3_CC_SupplyEvaluation'!$R:$R)</f>
        <v>0</v>
      </c>
    </row>
    <row r="110" spans="1:42" ht="13.9" customHeight="1">
      <c r="A110" s="159"/>
      <c r="B110" s="161"/>
      <c r="C110" s="58">
        <v>3</v>
      </c>
      <c r="D110" s="54">
        <f>F110</f>
        <v>0</v>
      </c>
      <c r="E110" s="54" t="str">
        <f>F110&amp;H110&amp;J110</f>
        <v>000</v>
      </c>
      <c r="F110" s="54">
        <f>'2_CC_DemandEvaluation'!C104</f>
        <v>0</v>
      </c>
      <c r="G110" s="123" t="str">
        <f>'2_CC_DemandEvaluation'!G104</f>
        <v/>
      </c>
      <c r="H110" s="54">
        <f>'2_CC_DemandEvaluation'!H104</f>
        <v>0</v>
      </c>
      <c r="I110" s="54">
        <f>'2_CC_DemandEvaluation'!J104</f>
        <v>0</v>
      </c>
      <c r="J110" s="54">
        <f>'2_CC_DemandEvaluation'!L104</f>
        <v>0</v>
      </c>
      <c r="K110" s="123" t="str">
        <f>'2_CC_DemandEvaluation'!O104</f>
        <v/>
      </c>
      <c r="L110" s="104" t="str">
        <f t="shared" si="7"/>
        <v/>
      </c>
      <c r="M110" s="105">
        <f ca="1">SUMIF('3_CC_SupplyEvaluation'!$C:$J,(M$11&amp;$D110),'3_CC_SupplyEvaluation'!$I:$I)</f>
        <v>0</v>
      </c>
      <c r="N110" s="106">
        <f ca="1">SUMIF('3_CC_SupplyEvaluation'!$D:$R,(M$11&amp;$E110),'3_CC_SupplyEvaluation'!$Q:$Q)</f>
        <v>0</v>
      </c>
      <c r="O110" s="107">
        <f ca="1">SUMIF('3_CC_SupplyEvaluation'!$D:$R,(M$11&amp;$E110),'3_CC_SupplyEvaluation'!$R:$R)</f>
        <v>0</v>
      </c>
      <c r="P110" s="105">
        <f ca="1">SUMIF('3_CC_SupplyEvaluation'!$C:$J,(P$11&amp;$D110),'3_CC_SupplyEvaluation'!$I:$I)</f>
        <v>0</v>
      </c>
      <c r="Q110" s="106">
        <f ca="1">SUMIF('3_CC_SupplyEvaluation'!$D:$R,(P$11&amp;$E110),'3_CC_SupplyEvaluation'!$Q:$Q)</f>
        <v>0</v>
      </c>
      <c r="R110" s="107">
        <f ca="1">SUMIF('3_CC_SupplyEvaluation'!$D:$R,(P$11&amp;$E110),'3_CC_SupplyEvaluation'!$R:$R)</f>
        <v>0</v>
      </c>
      <c r="S110" s="105">
        <f ca="1">SUMIF('3_CC_SupplyEvaluation'!$C:$J,(S$11&amp;$D110),'3_CC_SupplyEvaluation'!$I:$I)</f>
        <v>0</v>
      </c>
      <c r="T110" s="106">
        <f ca="1">SUMIF('3_CC_SupplyEvaluation'!$D:$R,(S$11&amp;$E110),'3_CC_SupplyEvaluation'!$Q:$Q)</f>
        <v>0</v>
      </c>
      <c r="U110" s="107">
        <f ca="1">SUMIF('3_CC_SupplyEvaluation'!$D:$R,(S$11&amp;$E110),'3_CC_SupplyEvaluation'!$R:$R)</f>
        <v>0</v>
      </c>
      <c r="V110" s="105">
        <f ca="1">SUMIF('3_CC_SupplyEvaluation'!$C:$J,(V$11&amp;$D110),'3_CC_SupplyEvaluation'!$I:$I)</f>
        <v>0</v>
      </c>
      <c r="W110" s="106">
        <f ca="1">SUMIF('3_CC_SupplyEvaluation'!$D:$R,(V$11&amp;$E110),'3_CC_SupplyEvaluation'!$Q:$Q)</f>
        <v>0</v>
      </c>
      <c r="X110" s="107">
        <f ca="1">SUMIF('3_CC_SupplyEvaluation'!$D:$R,(V$11&amp;$E110),'3_CC_SupplyEvaluation'!$R:$R)</f>
        <v>0</v>
      </c>
      <c r="Y110" s="105">
        <f ca="1">SUMIF('3_CC_SupplyEvaluation'!$C:$J,(Y$11&amp;$D110),'3_CC_SupplyEvaluation'!$I:$I)</f>
        <v>0</v>
      </c>
      <c r="Z110" s="106">
        <f ca="1">SUMIF('3_CC_SupplyEvaluation'!$D:$R,(Y$11&amp;$E110),'3_CC_SupplyEvaluation'!$Q:$Q)</f>
        <v>0</v>
      </c>
      <c r="AA110" s="107">
        <f ca="1">SUMIF('3_CC_SupplyEvaluation'!$D:$R,(Y$11&amp;$E110),'3_CC_SupplyEvaluation'!$R:$R)</f>
        <v>0</v>
      </c>
      <c r="AB110" s="105">
        <f ca="1">SUMIF('3_CC_SupplyEvaluation'!$C:$J,(AB$11&amp;$D110),'3_CC_SupplyEvaluation'!$I:$I)</f>
        <v>0</v>
      </c>
      <c r="AC110" s="106">
        <f ca="1">SUMIF('3_CC_SupplyEvaluation'!$D:$R,(AB$11&amp;$E110),'3_CC_SupplyEvaluation'!$Q:$Q)</f>
        <v>0</v>
      </c>
      <c r="AD110" s="107">
        <f ca="1">SUMIF('3_CC_SupplyEvaluation'!$D:$R,(AB$11&amp;$E110),'3_CC_SupplyEvaluation'!$R:$R)</f>
        <v>0</v>
      </c>
      <c r="AE110" s="105">
        <f ca="1">SUMIF('3_CC_SupplyEvaluation'!$C:$J,(AE$11&amp;$D110),'3_CC_SupplyEvaluation'!$I:$I)</f>
        <v>0</v>
      </c>
      <c r="AF110" s="106">
        <f ca="1">SUMIF('3_CC_SupplyEvaluation'!$D:$R,(AE$11&amp;$E110),'3_CC_SupplyEvaluation'!$Q:$Q)</f>
        <v>0</v>
      </c>
      <c r="AG110" s="107">
        <f ca="1">SUMIF('3_CC_SupplyEvaluation'!$D:$R,(AE$11&amp;$E110),'3_CC_SupplyEvaluation'!$R:$R)</f>
        <v>0</v>
      </c>
      <c r="AH110" s="105">
        <f ca="1">SUMIF('3_CC_SupplyEvaluation'!$C:$J,(AH$11&amp;$D110),'3_CC_SupplyEvaluation'!$I:$I)</f>
        <v>0</v>
      </c>
      <c r="AI110" s="106">
        <f ca="1">SUMIF('3_CC_SupplyEvaluation'!$D:$R,(AH$11&amp;$E110),'3_CC_SupplyEvaluation'!$Q:$Q)</f>
        <v>0</v>
      </c>
      <c r="AJ110" s="107">
        <f ca="1">SUMIF('3_CC_SupplyEvaluation'!$D:$R,(AH$11&amp;$E110),'3_CC_SupplyEvaluation'!$R:$R)</f>
        <v>0</v>
      </c>
      <c r="AK110" s="105">
        <f ca="1">SUMIF('3_CC_SupplyEvaluation'!$C:$J,(AK$11&amp;$D110),'3_CC_SupplyEvaluation'!$I:$I)</f>
        <v>0</v>
      </c>
      <c r="AL110" s="106">
        <f ca="1">SUMIF('3_CC_SupplyEvaluation'!$D:$R,(AK$11&amp;$E110),'3_CC_SupplyEvaluation'!$Q:$Q)</f>
        <v>0</v>
      </c>
      <c r="AM110" s="107">
        <f ca="1">SUMIF('3_CC_SupplyEvaluation'!$D:$R,(AK$11&amp;$E110),'3_CC_SupplyEvaluation'!$R:$R)</f>
        <v>0</v>
      </c>
      <c r="AN110" s="105">
        <f ca="1">SUMIF('3_CC_SupplyEvaluation'!$C:$J,(AN$11&amp;$D110),'3_CC_SupplyEvaluation'!$I:$I)</f>
        <v>0</v>
      </c>
      <c r="AO110" s="106">
        <f ca="1">SUMIF('3_CC_SupplyEvaluation'!$D:$R,(AN$11&amp;$E110),'3_CC_SupplyEvaluation'!$Q:$Q)</f>
        <v>0</v>
      </c>
      <c r="AP110" s="107">
        <f ca="1">SUMIF('3_CC_SupplyEvaluation'!$D:$R,(AN$11&amp;$E110),'3_CC_SupplyEvaluation'!$R:$R)</f>
        <v>0</v>
      </c>
    </row>
    <row r="111" spans="1:42" ht="13.9" customHeight="1">
      <c r="A111" s="159"/>
      <c r="B111" s="161"/>
      <c r="C111" s="58">
        <v>4</v>
      </c>
      <c r="D111" s="54">
        <f>F111</f>
        <v>0</v>
      </c>
      <c r="E111" s="54" t="str">
        <f>F111&amp;H111&amp;J111</f>
        <v>000</v>
      </c>
      <c r="F111" s="54">
        <f>'2_CC_DemandEvaluation'!C105</f>
        <v>0</v>
      </c>
      <c r="G111" s="123" t="str">
        <f>'2_CC_DemandEvaluation'!G105</f>
        <v/>
      </c>
      <c r="H111" s="54">
        <f>'2_CC_DemandEvaluation'!H105</f>
        <v>0</v>
      </c>
      <c r="I111" s="54">
        <f>'2_CC_DemandEvaluation'!J105</f>
        <v>0</v>
      </c>
      <c r="J111" s="54">
        <f>'2_CC_DemandEvaluation'!L105</f>
        <v>0</v>
      </c>
      <c r="K111" s="123" t="str">
        <f>'2_CC_DemandEvaluation'!O105</f>
        <v/>
      </c>
      <c r="L111" s="104" t="str">
        <f>IFERROR(K111*G111,"")</f>
        <v/>
      </c>
      <c r="M111" s="105">
        <f ca="1">SUMIF('3_CC_SupplyEvaluation'!$C:$J,(M$11&amp;$D111),'3_CC_SupplyEvaluation'!$I:$I)</f>
        <v>0</v>
      </c>
      <c r="N111" s="106">
        <f ca="1">SUMIF('3_CC_SupplyEvaluation'!$D:$R,(M$11&amp;$E111),'3_CC_SupplyEvaluation'!$Q:$Q)</f>
        <v>0</v>
      </c>
      <c r="O111" s="107">
        <f ca="1">SUMIF('3_CC_SupplyEvaluation'!$D:$R,(M$11&amp;$E111),'3_CC_SupplyEvaluation'!$R:$R)</f>
        <v>0</v>
      </c>
      <c r="P111" s="105">
        <f ca="1">SUMIF('3_CC_SupplyEvaluation'!$C:$J,(P$11&amp;$D111),'3_CC_SupplyEvaluation'!$I:$I)</f>
        <v>0</v>
      </c>
      <c r="Q111" s="106">
        <f ca="1">SUMIF('3_CC_SupplyEvaluation'!$D:$R,(P$11&amp;$E111),'3_CC_SupplyEvaluation'!$Q:$Q)</f>
        <v>0</v>
      </c>
      <c r="R111" s="107">
        <f ca="1">SUMIF('3_CC_SupplyEvaluation'!$D:$R,(P$11&amp;$E111),'3_CC_SupplyEvaluation'!$R:$R)</f>
        <v>0</v>
      </c>
      <c r="S111" s="105">
        <f ca="1">SUMIF('3_CC_SupplyEvaluation'!$C:$J,(S$11&amp;$D111),'3_CC_SupplyEvaluation'!$I:$I)</f>
        <v>0</v>
      </c>
      <c r="T111" s="106">
        <f ca="1">SUMIF('3_CC_SupplyEvaluation'!$D:$R,(S$11&amp;$E111),'3_CC_SupplyEvaluation'!$Q:$Q)</f>
        <v>0</v>
      </c>
      <c r="U111" s="107">
        <f ca="1">SUMIF('3_CC_SupplyEvaluation'!$D:$R,(S$11&amp;$E111),'3_CC_SupplyEvaluation'!$R:$R)</f>
        <v>0</v>
      </c>
      <c r="V111" s="105">
        <f ca="1">SUMIF('3_CC_SupplyEvaluation'!$C:$J,(V$11&amp;$D111),'3_CC_SupplyEvaluation'!$I:$I)</f>
        <v>0</v>
      </c>
      <c r="W111" s="106">
        <f ca="1">SUMIF('3_CC_SupplyEvaluation'!$D:$R,(V$11&amp;$E111),'3_CC_SupplyEvaluation'!$Q:$Q)</f>
        <v>0</v>
      </c>
      <c r="X111" s="107">
        <f ca="1">SUMIF('3_CC_SupplyEvaluation'!$D:$R,(V$11&amp;$E111),'3_CC_SupplyEvaluation'!$R:$R)</f>
        <v>0</v>
      </c>
      <c r="Y111" s="105">
        <f ca="1">SUMIF('3_CC_SupplyEvaluation'!$C:$J,(Y$11&amp;$D111),'3_CC_SupplyEvaluation'!$I:$I)</f>
        <v>0</v>
      </c>
      <c r="Z111" s="106">
        <f ca="1">SUMIF('3_CC_SupplyEvaluation'!$D:$R,(Y$11&amp;$E111),'3_CC_SupplyEvaluation'!$Q:$Q)</f>
        <v>0</v>
      </c>
      <c r="AA111" s="107">
        <f ca="1">SUMIF('3_CC_SupplyEvaluation'!$D:$R,(Y$11&amp;$E111),'3_CC_SupplyEvaluation'!$R:$R)</f>
        <v>0</v>
      </c>
      <c r="AB111" s="105">
        <f ca="1">SUMIF('3_CC_SupplyEvaluation'!$C:$J,(AB$11&amp;$D111),'3_CC_SupplyEvaluation'!$I:$I)</f>
        <v>0</v>
      </c>
      <c r="AC111" s="106">
        <f ca="1">SUMIF('3_CC_SupplyEvaluation'!$D:$R,(AB$11&amp;$E111),'3_CC_SupplyEvaluation'!$Q:$Q)</f>
        <v>0</v>
      </c>
      <c r="AD111" s="107">
        <f ca="1">SUMIF('3_CC_SupplyEvaluation'!$D:$R,(AB$11&amp;$E111),'3_CC_SupplyEvaluation'!$R:$R)</f>
        <v>0</v>
      </c>
      <c r="AE111" s="105">
        <f ca="1">SUMIF('3_CC_SupplyEvaluation'!$C:$J,(AE$11&amp;$D111),'3_CC_SupplyEvaluation'!$I:$I)</f>
        <v>0</v>
      </c>
      <c r="AF111" s="106">
        <f ca="1">SUMIF('3_CC_SupplyEvaluation'!$D:$R,(AE$11&amp;$E111),'3_CC_SupplyEvaluation'!$Q:$Q)</f>
        <v>0</v>
      </c>
      <c r="AG111" s="107">
        <f ca="1">SUMIF('3_CC_SupplyEvaluation'!$D:$R,(AE$11&amp;$E111),'3_CC_SupplyEvaluation'!$R:$R)</f>
        <v>0</v>
      </c>
      <c r="AH111" s="105">
        <f ca="1">SUMIF('3_CC_SupplyEvaluation'!$C:$J,(AH$11&amp;$D111),'3_CC_SupplyEvaluation'!$I:$I)</f>
        <v>0</v>
      </c>
      <c r="AI111" s="106">
        <f ca="1">SUMIF('3_CC_SupplyEvaluation'!$D:$R,(AH$11&amp;$E111),'3_CC_SupplyEvaluation'!$Q:$Q)</f>
        <v>0</v>
      </c>
      <c r="AJ111" s="107">
        <f ca="1">SUMIF('3_CC_SupplyEvaluation'!$D:$R,(AH$11&amp;$E111),'3_CC_SupplyEvaluation'!$R:$R)</f>
        <v>0</v>
      </c>
      <c r="AK111" s="105">
        <f ca="1">SUMIF('3_CC_SupplyEvaluation'!$C:$J,(AK$11&amp;$D111),'3_CC_SupplyEvaluation'!$I:$I)</f>
        <v>0</v>
      </c>
      <c r="AL111" s="106">
        <f ca="1">SUMIF('3_CC_SupplyEvaluation'!$D:$R,(AK$11&amp;$E111),'3_CC_SupplyEvaluation'!$Q:$Q)</f>
        <v>0</v>
      </c>
      <c r="AM111" s="107">
        <f ca="1">SUMIF('3_CC_SupplyEvaluation'!$D:$R,(AK$11&amp;$E111),'3_CC_SupplyEvaluation'!$R:$R)</f>
        <v>0</v>
      </c>
      <c r="AN111" s="105">
        <f ca="1">SUMIF('3_CC_SupplyEvaluation'!$C:$J,(AN$11&amp;$D111),'3_CC_SupplyEvaluation'!$I:$I)</f>
        <v>0</v>
      </c>
      <c r="AO111" s="106">
        <f ca="1">SUMIF('3_CC_SupplyEvaluation'!$D:$R,(AN$11&amp;$E111),'3_CC_SupplyEvaluation'!$Q:$Q)</f>
        <v>0</v>
      </c>
      <c r="AP111" s="107">
        <f ca="1">SUMIF('3_CC_SupplyEvaluation'!$D:$R,(AN$11&amp;$E111),'3_CC_SupplyEvaluation'!$R:$R)</f>
        <v>0</v>
      </c>
    </row>
    <row r="112" spans="1:42" ht="14.45" customHeight="1" thickBot="1">
      <c r="A112" s="160"/>
      <c r="B112" s="162"/>
      <c r="C112" s="93">
        <v>5</v>
      </c>
      <c r="D112" s="95">
        <f>F112</f>
        <v>0</v>
      </c>
      <c r="E112" s="95" t="str">
        <f>F112&amp;H112&amp;J112</f>
        <v>000</v>
      </c>
      <c r="F112" s="95">
        <f>'2_CC_DemandEvaluation'!C106</f>
        <v>0</v>
      </c>
      <c r="G112" s="124" t="str">
        <f>'2_CC_DemandEvaluation'!G106</f>
        <v/>
      </c>
      <c r="H112" s="95">
        <f>'2_CC_DemandEvaluation'!H106</f>
        <v>0</v>
      </c>
      <c r="I112" s="95">
        <f>'2_CC_DemandEvaluation'!J106</f>
        <v>0</v>
      </c>
      <c r="J112" s="95">
        <f>'2_CC_DemandEvaluation'!L106</f>
        <v>0</v>
      </c>
      <c r="K112" s="124" t="str">
        <f>'2_CC_DemandEvaluation'!O106</f>
        <v/>
      </c>
      <c r="L112" s="108" t="str">
        <f>IFERROR(K112*G112,"")</f>
        <v/>
      </c>
      <c r="M112" s="109">
        <f ca="1">SUMIF('3_CC_SupplyEvaluation'!$C:$J,(M$11&amp;$D112),'3_CC_SupplyEvaluation'!$I:$I)</f>
        <v>0</v>
      </c>
      <c r="N112" s="110">
        <f ca="1">SUMIF('3_CC_SupplyEvaluation'!$D:$R,(M$11&amp;$E112),'3_CC_SupplyEvaluation'!$Q:$Q)</f>
        <v>0</v>
      </c>
      <c r="O112" s="111">
        <f ca="1">SUMIF('3_CC_SupplyEvaluation'!$D:$R,(M$11&amp;$E112),'3_CC_SupplyEvaluation'!$R:$R)</f>
        <v>0</v>
      </c>
      <c r="P112" s="109">
        <f ca="1">SUMIF('3_CC_SupplyEvaluation'!$C:$J,(P$11&amp;$D112),'3_CC_SupplyEvaluation'!$I:$I)</f>
        <v>0</v>
      </c>
      <c r="Q112" s="110">
        <f ca="1">SUMIF('3_CC_SupplyEvaluation'!$D:$R,(P$11&amp;$E112),'3_CC_SupplyEvaluation'!$Q:$Q)</f>
        <v>0</v>
      </c>
      <c r="R112" s="111">
        <f ca="1">SUMIF('3_CC_SupplyEvaluation'!$D:$R,(P$11&amp;$E112),'3_CC_SupplyEvaluation'!$R:$R)</f>
        <v>0</v>
      </c>
      <c r="S112" s="109">
        <f ca="1">SUMIF('3_CC_SupplyEvaluation'!$C:$J,(S$11&amp;$D112),'3_CC_SupplyEvaluation'!$I:$I)</f>
        <v>0</v>
      </c>
      <c r="T112" s="110">
        <f ca="1">SUMIF('3_CC_SupplyEvaluation'!$D:$R,(S$11&amp;$E112),'3_CC_SupplyEvaluation'!$Q:$Q)</f>
        <v>0</v>
      </c>
      <c r="U112" s="111">
        <f ca="1">SUMIF('3_CC_SupplyEvaluation'!$D:$R,(S$11&amp;$E112),'3_CC_SupplyEvaluation'!$R:$R)</f>
        <v>0</v>
      </c>
      <c r="V112" s="109">
        <f ca="1">SUMIF('3_CC_SupplyEvaluation'!$C:$J,(V$11&amp;$D112),'3_CC_SupplyEvaluation'!$I:$I)</f>
        <v>0</v>
      </c>
      <c r="W112" s="110">
        <f ca="1">SUMIF('3_CC_SupplyEvaluation'!$D:$R,(V$11&amp;$E112),'3_CC_SupplyEvaluation'!$Q:$Q)</f>
        <v>0</v>
      </c>
      <c r="X112" s="111">
        <f ca="1">SUMIF('3_CC_SupplyEvaluation'!$D:$R,(V$11&amp;$E112),'3_CC_SupplyEvaluation'!$R:$R)</f>
        <v>0</v>
      </c>
      <c r="Y112" s="109">
        <f ca="1">SUMIF('3_CC_SupplyEvaluation'!$C:$J,(Y$11&amp;$D112),'3_CC_SupplyEvaluation'!$I:$I)</f>
        <v>0</v>
      </c>
      <c r="Z112" s="110">
        <f ca="1">SUMIF('3_CC_SupplyEvaluation'!$D:$R,(Y$11&amp;$E112),'3_CC_SupplyEvaluation'!$Q:$Q)</f>
        <v>0</v>
      </c>
      <c r="AA112" s="111">
        <f ca="1">SUMIF('3_CC_SupplyEvaluation'!$D:$R,(Y$11&amp;$E112),'3_CC_SupplyEvaluation'!$R:$R)</f>
        <v>0</v>
      </c>
      <c r="AB112" s="109">
        <f ca="1">SUMIF('3_CC_SupplyEvaluation'!$C:$J,(AB$11&amp;$D112),'3_CC_SupplyEvaluation'!$I:$I)</f>
        <v>0</v>
      </c>
      <c r="AC112" s="110">
        <f ca="1">SUMIF('3_CC_SupplyEvaluation'!$D:$R,(AB$11&amp;$E112),'3_CC_SupplyEvaluation'!$Q:$Q)</f>
        <v>0</v>
      </c>
      <c r="AD112" s="111">
        <f ca="1">SUMIF('3_CC_SupplyEvaluation'!$D:$R,(AB$11&amp;$E112),'3_CC_SupplyEvaluation'!$R:$R)</f>
        <v>0</v>
      </c>
      <c r="AE112" s="109">
        <f ca="1">SUMIF('3_CC_SupplyEvaluation'!$C:$J,(AE$11&amp;$D112),'3_CC_SupplyEvaluation'!$I:$I)</f>
        <v>0</v>
      </c>
      <c r="AF112" s="110">
        <f ca="1">SUMIF('3_CC_SupplyEvaluation'!$D:$R,(AE$11&amp;$E112),'3_CC_SupplyEvaluation'!$Q:$Q)</f>
        <v>0</v>
      </c>
      <c r="AG112" s="111">
        <f ca="1">SUMIF('3_CC_SupplyEvaluation'!$D:$R,(AE$11&amp;$E112),'3_CC_SupplyEvaluation'!$R:$R)</f>
        <v>0</v>
      </c>
      <c r="AH112" s="109">
        <f ca="1">SUMIF('3_CC_SupplyEvaluation'!$C:$J,(AH$11&amp;$D112),'3_CC_SupplyEvaluation'!$I:$I)</f>
        <v>0</v>
      </c>
      <c r="AI112" s="110">
        <f ca="1">SUMIF('3_CC_SupplyEvaluation'!$D:$R,(AH$11&amp;$E112),'3_CC_SupplyEvaluation'!$Q:$Q)</f>
        <v>0</v>
      </c>
      <c r="AJ112" s="111">
        <f ca="1">SUMIF('3_CC_SupplyEvaluation'!$D:$R,(AH$11&amp;$E112),'3_CC_SupplyEvaluation'!$R:$R)</f>
        <v>0</v>
      </c>
      <c r="AK112" s="109">
        <f ca="1">SUMIF('3_CC_SupplyEvaluation'!$C:$J,(AK$11&amp;$D112),'3_CC_SupplyEvaluation'!$I:$I)</f>
        <v>0</v>
      </c>
      <c r="AL112" s="110">
        <f ca="1">SUMIF('3_CC_SupplyEvaluation'!$D:$R,(AK$11&amp;$E112),'3_CC_SupplyEvaluation'!$Q:$Q)</f>
        <v>0</v>
      </c>
      <c r="AM112" s="111">
        <f ca="1">SUMIF('3_CC_SupplyEvaluation'!$D:$R,(AK$11&amp;$E112),'3_CC_SupplyEvaluation'!$R:$R)</f>
        <v>0</v>
      </c>
      <c r="AN112" s="109">
        <f ca="1">SUMIF('3_CC_SupplyEvaluation'!$C:$J,(AN$11&amp;$D112),'3_CC_SupplyEvaluation'!$I:$I)</f>
        <v>0</v>
      </c>
      <c r="AO112" s="110">
        <f ca="1">SUMIF('3_CC_SupplyEvaluation'!$D:$R,(AN$11&amp;$E112),'3_CC_SupplyEvaluation'!$Q:$Q)</f>
        <v>0</v>
      </c>
      <c r="AP112" s="111">
        <f ca="1">SUMIF('3_CC_SupplyEvaluation'!$D:$R,(AN$11&amp;$E112),'3_CC_SupplyEvaluation'!$R:$R)</f>
        <v>0</v>
      </c>
    </row>
    <row r="113" spans="1:42" ht="13.5" thickBot="1"/>
    <row r="114" spans="1:42" ht="19.5" thickBot="1">
      <c r="M114" s="99" t="s">
        <v>158</v>
      </c>
      <c r="N114" s="100"/>
      <c r="O114" s="100"/>
      <c r="P114" s="101"/>
      <c r="Q114" s="101"/>
      <c r="R114" s="101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I114" s="102"/>
      <c r="AJ114" s="102"/>
      <c r="AK114" s="102"/>
      <c r="AL114" s="102"/>
      <c r="AM114" s="102"/>
      <c r="AN114" s="102"/>
      <c r="AO114" s="102"/>
      <c r="AP114" s="102"/>
    </row>
    <row r="115" spans="1:42" ht="15" customHeight="1">
      <c r="A115" s="39"/>
      <c r="B115" s="39"/>
      <c r="M115" s="163" t="str">
        <f>'3_CC_SupplyEvaluation'!A$16</f>
        <v>Source A (1)</v>
      </c>
      <c r="N115" s="164"/>
      <c r="O115" s="165"/>
      <c r="P115" s="163" t="str">
        <f>'3_CC_SupplyEvaluation'!A$39</f>
        <v>Source B (2)</v>
      </c>
      <c r="Q115" s="164"/>
      <c r="R115" s="165"/>
      <c r="S115" s="163" t="str">
        <f>'3_CC_SupplyEvaluation'!A$62</f>
        <v>Source C (3)</v>
      </c>
      <c r="T115" s="164"/>
      <c r="U115" s="165"/>
      <c r="V115" s="164" t="str">
        <f>'3_CC_SupplyEvaluation'!A$85</f>
        <v>Source C (4)</v>
      </c>
      <c r="W115" s="164"/>
      <c r="X115" s="164"/>
      <c r="Y115" s="163" t="str">
        <f>'3_CC_SupplyEvaluation'!A$108</f>
        <v>Plant / Supplier</v>
      </c>
      <c r="Z115" s="164"/>
      <c r="AA115" s="165"/>
      <c r="AB115" s="164" t="str">
        <f>'3_CC_SupplyEvaluation'!A$131</f>
        <v>Plant / Supplier</v>
      </c>
      <c r="AC115" s="164"/>
      <c r="AD115" s="164"/>
      <c r="AE115" s="163" t="str">
        <f>'3_CC_SupplyEvaluation'!A$154</f>
        <v>Plant / Supplier</v>
      </c>
      <c r="AF115" s="164"/>
      <c r="AG115" s="165"/>
      <c r="AH115" s="164" t="str">
        <f>'3_CC_SupplyEvaluation'!A$177</f>
        <v>Plant / Supplier</v>
      </c>
      <c r="AI115" s="164"/>
      <c r="AJ115" s="164"/>
      <c r="AK115" s="163" t="str">
        <f>'3_CC_SupplyEvaluation'!A$200</f>
        <v>Plant / Supplier</v>
      </c>
      <c r="AL115" s="164"/>
      <c r="AM115" s="165"/>
      <c r="AN115" s="164" t="str">
        <f>'3_CC_SupplyEvaluation'!A$223</f>
        <v>Plant / Supplier</v>
      </c>
      <c r="AO115" s="164"/>
      <c r="AP115" s="165"/>
    </row>
    <row r="116" spans="1:42">
      <c r="M116" s="166"/>
      <c r="N116" s="167"/>
      <c r="O116" s="168"/>
      <c r="P116" s="166"/>
      <c r="Q116" s="167"/>
      <c r="R116" s="168"/>
      <c r="S116" s="166"/>
      <c r="T116" s="167"/>
      <c r="U116" s="168"/>
      <c r="V116" s="167"/>
      <c r="W116" s="167"/>
      <c r="X116" s="167"/>
      <c r="Y116" s="166"/>
      <c r="Z116" s="167"/>
      <c r="AA116" s="168"/>
      <c r="AB116" s="167"/>
      <c r="AC116" s="167"/>
      <c r="AD116" s="167"/>
      <c r="AE116" s="166"/>
      <c r="AF116" s="167"/>
      <c r="AG116" s="168"/>
      <c r="AH116" s="167"/>
      <c r="AI116" s="167"/>
      <c r="AJ116" s="167"/>
      <c r="AK116" s="166"/>
      <c r="AL116" s="167"/>
      <c r="AM116" s="168"/>
      <c r="AN116" s="167"/>
      <c r="AO116" s="167"/>
      <c r="AP116" s="168"/>
    </row>
    <row r="117" spans="1:42">
      <c r="I117" s="29"/>
      <c r="M117" s="166"/>
      <c r="N117" s="167"/>
      <c r="O117" s="168"/>
      <c r="P117" s="166"/>
      <c r="Q117" s="167"/>
      <c r="R117" s="168"/>
      <c r="S117" s="166"/>
      <c r="T117" s="167"/>
      <c r="U117" s="168"/>
      <c r="V117" s="167"/>
      <c r="W117" s="167"/>
      <c r="X117" s="167"/>
      <c r="Y117" s="166"/>
      <c r="Z117" s="167"/>
      <c r="AA117" s="168"/>
      <c r="AB117" s="167"/>
      <c r="AC117" s="167"/>
      <c r="AD117" s="167"/>
      <c r="AE117" s="166"/>
      <c r="AF117" s="167"/>
      <c r="AG117" s="168"/>
      <c r="AH117" s="167"/>
      <c r="AI117" s="167"/>
      <c r="AJ117" s="167"/>
      <c r="AK117" s="166"/>
      <c r="AL117" s="167"/>
      <c r="AM117" s="168"/>
      <c r="AN117" s="167"/>
      <c r="AO117" s="167"/>
      <c r="AP117" s="168"/>
    </row>
    <row r="118" spans="1:42" ht="19.5" thickBot="1">
      <c r="A118" s="116" t="s">
        <v>159</v>
      </c>
      <c r="B118" s="117"/>
      <c r="C118" s="118"/>
      <c r="D118" s="119"/>
      <c r="E118" s="119"/>
      <c r="F118" s="119"/>
      <c r="G118" s="120"/>
      <c r="H118" s="119"/>
      <c r="I118" s="118"/>
      <c r="J118" s="119"/>
      <c r="K118" s="121"/>
      <c r="L118" s="119"/>
      <c r="M118" s="166"/>
      <c r="N118" s="167"/>
      <c r="O118" s="168"/>
      <c r="P118" s="166"/>
      <c r="Q118" s="167"/>
      <c r="R118" s="168"/>
      <c r="S118" s="166"/>
      <c r="T118" s="167"/>
      <c r="U118" s="168"/>
      <c r="V118" s="167"/>
      <c r="W118" s="167"/>
      <c r="X118" s="167"/>
      <c r="Y118" s="166"/>
      <c r="Z118" s="167"/>
      <c r="AA118" s="168"/>
      <c r="AB118" s="167"/>
      <c r="AC118" s="167"/>
      <c r="AD118" s="167"/>
      <c r="AE118" s="166"/>
      <c r="AF118" s="167"/>
      <c r="AG118" s="168"/>
      <c r="AH118" s="167"/>
      <c r="AI118" s="167"/>
      <c r="AJ118" s="167"/>
      <c r="AK118" s="166"/>
      <c r="AL118" s="167"/>
      <c r="AM118" s="168"/>
      <c r="AN118" s="167"/>
      <c r="AO118" s="167"/>
      <c r="AP118" s="168"/>
    </row>
    <row r="119" spans="1:42" ht="13.5" thickBot="1">
      <c r="A119" s="45"/>
      <c r="B119" s="47"/>
      <c r="C119" s="46"/>
      <c r="D119" s="47"/>
      <c r="E119" s="47"/>
      <c r="F119" s="47"/>
      <c r="G119" s="46"/>
      <c r="H119" s="47"/>
      <c r="I119" s="47"/>
      <c r="J119" s="47"/>
      <c r="K119" s="47"/>
      <c r="L119" s="49"/>
      <c r="M119" s="169"/>
      <c r="N119" s="170"/>
      <c r="O119" s="171"/>
      <c r="P119" s="166"/>
      <c r="Q119" s="167"/>
      <c r="R119" s="168"/>
      <c r="S119" s="166"/>
      <c r="T119" s="167"/>
      <c r="U119" s="168"/>
      <c r="V119" s="167"/>
      <c r="W119" s="167"/>
      <c r="X119" s="167"/>
      <c r="Y119" s="166"/>
      <c r="Z119" s="167"/>
      <c r="AA119" s="168"/>
      <c r="AB119" s="167"/>
      <c r="AC119" s="167"/>
      <c r="AD119" s="167"/>
      <c r="AE119" s="166"/>
      <c r="AF119" s="167"/>
      <c r="AG119" s="168"/>
      <c r="AH119" s="167"/>
      <c r="AI119" s="167"/>
      <c r="AJ119" s="167"/>
      <c r="AK119" s="166"/>
      <c r="AL119" s="167"/>
      <c r="AM119" s="168"/>
      <c r="AN119" s="167"/>
      <c r="AO119" s="167"/>
      <c r="AP119" s="168"/>
    </row>
    <row r="120" spans="1:42" ht="25.5" customHeight="1">
      <c r="A120" s="103" t="s">
        <v>107</v>
      </c>
      <c r="B120" s="55" t="s">
        <v>94</v>
      </c>
      <c r="C120" s="53" t="s">
        <v>103</v>
      </c>
      <c r="D120" s="55" t="s">
        <v>114</v>
      </c>
      <c r="E120" s="55" t="s">
        <v>115</v>
      </c>
      <c r="F120" s="54" t="s">
        <v>122</v>
      </c>
      <c r="G120" s="122" t="s">
        <v>104</v>
      </c>
      <c r="H120" s="55" t="s">
        <v>152</v>
      </c>
      <c r="I120" s="55" t="s">
        <v>108</v>
      </c>
      <c r="J120" s="55" t="s">
        <v>124</v>
      </c>
      <c r="K120" s="122" t="s">
        <v>92</v>
      </c>
      <c r="L120" s="125" t="s">
        <v>105</v>
      </c>
      <c r="M120" s="129" t="s">
        <v>118</v>
      </c>
      <c r="N120" s="130" t="s">
        <v>119</v>
      </c>
      <c r="O120" s="130" t="s">
        <v>120</v>
      </c>
      <c r="P120" s="129" t="s">
        <v>118</v>
      </c>
      <c r="Q120" s="130" t="s">
        <v>119</v>
      </c>
      <c r="R120" s="131" t="s">
        <v>120</v>
      </c>
      <c r="S120" s="129" t="s">
        <v>118</v>
      </c>
      <c r="T120" s="130" t="s">
        <v>119</v>
      </c>
      <c r="U120" s="131" t="s">
        <v>120</v>
      </c>
      <c r="V120" s="132" t="s">
        <v>118</v>
      </c>
      <c r="W120" s="130" t="s">
        <v>119</v>
      </c>
      <c r="X120" s="133" t="s">
        <v>120</v>
      </c>
      <c r="Y120" s="129" t="s">
        <v>118</v>
      </c>
      <c r="Z120" s="130" t="s">
        <v>119</v>
      </c>
      <c r="AA120" s="131" t="s">
        <v>120</v>
      </c>
      <c r="AB120" s="132" t="s">
        <v>118</v>
      </c>
      <c r="AC120" s="130" t="s">
        <v>119</v>
      </c>
      <c r="AD120" s="133" t="s">
        <v>120</v>
      </c>
      <c r="AE120" s="129" t="s">
        <v>118</v>
      </c>
      <c r="AF120" s="130" t="s">
        <v>119</v>
      </c>
      <c r="AG120" s="131" t="s">
        <v>120</v>
      </c>
      <c r="AH120" s="132" t="s">
        <v>118</v>
      </c>
      <c r="AI120" s="130" t="s">
        <v>119</v>
      </c>
      <c r="AJ120" s="133" t="s">
        <v>120</v>
      </c>
      <c r="AK120" s="129" t="s">
        <v>118</v>
      </c>
      <c r="AL120" s="130" t="s">
        <v>119</v>
      </c>
      <c r="AM120" s="131" t="s">
        <v>120</v>
      </c>
      <c r="AN120" s="132" t="s">
        <v>118</v>
      </c>
      <c r="AO120" s="130" t="s">
        <v>119</v>
      </c>
      <c r="AP120" s="131" t="s">
        <v>120</v>
      </c>
    </row>
    <row r="121" spans="1:42" ht="13.9" customHeight="1">
      <c r="A121" s="159">
        <f>'2_CC_DemandEvaluation'!A26</f>
        <v>0</v>
      </c>
      <c r="B121" s="161" t="e">
        <f>'2_CC_DemandEvaluation'!F26</f>
        <v>#DIV/0!</v>
      </c>
      <c r="C121" s="58">
        <v>1</v>
      </c>
      <c r="D121" s="54">
        <f>F121</f>
        <v>0</v>
      </c>
      <c r="E121" s="54" t="str">
        <f>F121&amp;H121&amp;J121</f>
        <v>000</v>
      </c>
      <c r="F121" s="54">
        <f>'2_CC_DemandEvaluation'!C111</f>
        <v>0</v>
      </c>
      <c r="G121" s="123" t="str">
        <f>'2_CC_DemandEvaluation'!G111</f>
        <v/>
      </c>
      <c r="H121" s="54">
        <f>'2_CC_DemandEvaluation'!H111</f>
        <v>0</v>
      </c>
      <c r="I121" s="54">
        <f>'2_CC_DemandEvaluation'!J111</f>
        <v>0</v>
      </c>
      <c r="J121" s="54">
        <f>'2_CC_DemandEvaluation'!L111</f>
        <v>0</v>
      </c>
      <c r="K121" s="123" t="str">
        <f>'2_CC_DemandEvaluation'!O111</f>
        <v/>
      </c>
      <c r="L121" s="104" t="str">
        <f t="shared" ref="L121:L123" si="8">IFERROR(K121*G121,"")</f>
        <v/>
      </c>
      <c r="M121" s="105">
        <f ca="1">SUMIF('3_CC_SupplyEvaluation'!$C:$J,(M$11&amp;$D121),'3_CC_SupplyEvaluation'!$I:$I)</f>
        <v>0</v>
      </c>
      <c r="N121" s="106">
        <f ca="1">SUMIF('3_CC_SupplyEvaluation'!$D:$R,(M$11&amp;$E121),'3_CC_SupplyEvaluation'!$Q:$Q)</f>
        <v>0</v>
      </c>
      <c r="O121" s="107">
        <f ca="1">SUMIF('3_CC_SupplyEvaluation'!$D:$R,(M$11&amp;$E121),'3_CC_SupplyEvaluation'!$R:$R)</f>
        <v>0</v>
      </c>
      <c r="P121" s="105">
        <f ca="1">SUMIF('3_CC_SupplyEvaluation'!$C:$J,(P$11&amp;$D121),'3_CC_SupplyEvaluation'!$I:$I)</f>
        <v>0</v>
      </c>
      <c r="Q121" s="106">
        <f ca="1">SUMIF('3_CC_SupplyEvaluation'!$D:$R,(P$11&amp;$E121),'3_CC_SupplyEvaluation'!$Q:$Q)</f>
        <v>0</v>
      </c>
      <c r="R121" s="107">
        <f ca="1">SUMIF('3_CC_SupplyEvaluation'!$D:$R,(P$11&amp;$E121),'3_CC_SupplyEvaluation'!$R:$R)</f>
        <v>0</v>
      </c>
      <c r="S121" s="105">
        <f ca="1">SUMIF('3_CC_SupplyEvaluation'!$C:$J,(S$11&amp;$D121),'3_CC_SupplyEvaluation'!$I:$I)</f>
        <v>0</v>
      </c>
      <c r="T121" s="106">
        <f ca="1">SUMIF('3_CC_SupplyEvaluation'!$D:$R,(S$11&amp;$E121),'3_CC_SupplyEvaluation'!$Q:$Q)</f>
        <v>0</v>
      </c>
      <c r="U121" s="107">
        <f ca="1">SUMIF('3_CC_SupplyEvaluation'!$D:$R,(S$11&amp;$E121),'3_CC_SupplyEvaluation'!$R:$R)</f>
        <v>0</v>
      </c>
      <c r="V121" s="105">
        <f ca="1">SUMIF('3_CC_SupplyEvaluation'!$C:$J,(V$11&amp;$D121),'3_CC_SupplyEvaluation'!$I:$I)</f>
        <v>0</v>
      </c>
      <c r="W121" s="106">
        <f ca="1">SUMIF('3_CC_SupplyEvaluation'!$D:$R,(V$11&amp;$E121),'3_CC_SupplyEvaluation'!$Q:$Q)</f>
        <v>0</v>
      </c>
      <c r="X121" s="107">
        <f ca="1">SUMIF('3_CC_SupplyEvaluation'!$D:$R,(V$11&amp;$E121),'3_CC_SupplyEvaluation'!$R:$R)</f>
        <v>0</v>
      </c>
      <c r="Y121" s="105">
        <f ca="1">SUMIF('3_CC_SupplyEvaluation'!$C:$J,(Y$11&amp;$D121),'3_CC_SupplyEvaluation'!$I:$I)</f>
        <v>0</v>
      </c>
      <c r="Z121" s="106">
        <f ca="1">SUMIF('3_CC_SupplyEvaluation'!$D:$R,(Y$11&amp;$E121),'3_CC_SupplyEvaluation'!$Q:$Q)</f>
        <v>0</v>
      </c>
      <c r="AA121" s="107">
        <f ca="1">SUMIF('3_CC_SupplyEvaluation'!$D:$R,(Y$11&amp;$E121),'3_CC_SupplyEvaluation'!$R:$R)</f>
        <v>0</v>
      </c>
      <c r="AB121" s="105">
        <f ca="1">SUMIF('3_CC_SupplyEvaluation'!$C:$J,(AB$11&amp;$D121),'3_CC_SupplyEvaluation'!$I:$I)</f>
        <v>0</v>
      </c>
      <c r="AC121" s="106">
        <f ca="1">SUMIF('3_CC_SupplyEvaluation'!$D:$R,(AB$11&amp;$E121),'3_CC_SupplyEvaluation'!$Q:$Q)</f>
        <v>0</v>
      </c>
      <c r="AD121" s="107">
        <f ca="1">SUMIF('3_CC_SupplyEvaluation'!$D:$R,(AB$11&amp;$E121),'3_CC_SupplyEvaluation'!$R:$R)</f>
        <v>0</v>
      </c>
      <c r="AE121" s="105">
        <f ca="1">SUMIF('3_CC_SupplyEvaluation'!$C:$J,(AE$11&amp;$D121),'3_CC_SupplyEvaluation'!$I:$I)</f>
        <v>0</v>
      </c>
      <c r="AF121" s="106">
        <f ca="1">SUMIF('3_CC_SupplyEvaluation'!$D:$R,(AE$11&amp;$E121),'3_CC_SupplyEvaluation'!$Q:$Q)</f>
        <v>0</v>
      </c>
      <c r="AG121" s="107">
        <f ca="1">SUMIF('3_CC_SupplyEvaluation'!$D:$R,(AE$11&amp;$E121),'3_CC_SupplyEvaluation'!$R:$R)</f>
        <v>0</v>
      </c>
      <c r="AH121" s="105">
        <f ca="1">SUMIF('3_CC_SupplyEvaluation'!$C:$J,(AH$11&amp;$D121),'3_CC_SupplyEvaluation'!$I:$I)</f>
        <v>0</v>
      </c>
      <c r="AI121" s="106">
        <f ca="1">SUMIF('3_CC_SupplyEvaluation'!$D:$R,(AH$11&amp;$E121),'3_CC_SupplyEvaluation'!$Q:$Q)</f>
        <v>0</v>
      </c>
      <c r="AJ121" s="107">
        <f ca="1">SUMIF('3_CC_SupplyEvaluation'!$D:$R,(AH$11&amp;$E121),'3_CC_SupplyEvaluation'!$R:$R)</f>
        <v>0</v>
      </c>
      <c r="AK121" s="105">
        <f ca="1">SUMIF('3_CC_SupplyEvaluation'!$C:$J,(AK$11&amp;$D121),'3_CC_SupplyEvaluation'!$I:$I)</f>
        <v>0</v>
      </c>
      <c r="AL121" s="106">
        <f ca="1">SUMIF('3_CC_SupplyEvaluation'!$D:$R,(AK$11&amp;$E121),'3_CC_SupplyEvaluation'!$Q:$Q)</f>
        <v>0</v>
      </c>
      <c r="AM121" s="107">
        <f ca="1">SUMIF('3_CC_SupplyEvaluation'!$D:$R,(AK$11&amp;$E121),'3_CC_SupplyEvaluation'!$R:$R)</f>
        <v>0</v>
      </c>
      <c r="AN121" s="105">
        <f ca="1">SUMIF('3_CC_SupplyEvaluation'!$C:$J,(AN$11&amp;$D121),'3_CC_SupplyEvaluation'!$I:$I)</f>
        <v>0</v>
      </c>
      <c r="AO121" s="106">
        <f ca="1">SUMIF('3_CC_SupplyEvaluation'!$D:$R,(AN$11&amp;$E121),'3_CC_SupplyEvaluation'!$Q:$Q)</f>
        <v>0</v>
      </c>
      <c r="AP121" s="107">
        <f ca="1">SUMIF('3_CC_SupplyEvaluation'!$D:$R,(AN$11&amp;$E121),'3_CC_SupplyEvaluation'!$R:$R)</f>
        <v>0</v>
      </c>
    </row>
    <row r="122" spans="1:42" ht="13.9" customHeight="1">
      <c r="A122" s="159"/>
      <c r="B122" s="161"/>
      <c r="C122" s="58">
        <v>2</v>
      </c>
      <c r="D122" s="54">
        <f>F122</f>
        <v>0</v>
      </c>
      <c r="E122" s="54" t="str">
        <f>F122&amp;H122&amp;J122</f>
        <v>000</v>
      </c>
      <c r="F122" s="54">
        <f>'2_CC_DemandEvaluation'!C112</f>
        <v>0</v>
      </c>
      <c r="G122" s="123" t="str">
        <f>'2_CC_DemandEvaluation'!G112</f>
        <v/>
      </c>
      <c r="H122" s="54">
        <f>'2_CC_DemandEvaluation'!H112</f>
        <v>0</v>
      </c>
      <c r="I122" s="54">
        <f>'2_CC_DemandEvaluation'!J112</f>
        <v>0</v>
      </c>
      <c r="J122" s="54">
        <f>'2_CC_DemandEvaluation'!L112</f>
        <v>0</v>
      </c>
      <c r="K122" s="123" t="str">
        <f>'2_CC_DemandEvaluation'!O112</f>
        <v/>
      </c>
      <c r="L122" s="104" t="str">
        <f t="shared" si="8"/>
        <v/>
      </c>
      <c r="M122" s="105">
        <f ca="1">SUMIF('3_CC_SupplyEvaluation'!$C:$J,(M$11&amp;$D122),'3_CC_SupplyEvaluation'!$I:$I)</f>
        <v>0</v>
      </c>
      <c r="N122" s="106">
        <f ca="1">SUMIF('3_CC_SupplyEvaluation'!$D:$R,(M$11&amp;$E122),'3_CC_SupplyEvaluation'!$Q:$Q)</f>
        <v>0</v>
      </c>
      <c r="O122" s="107">
        <f ca="1">SUMIF('3_CC_SupplyEvaluation'!$D:$R,(M$11&amp;$E122),'3_CC_SupplyEvaluation'!$R:$R)</f>
        <v>0</v>
      </c>
      <c r="P122" s="105">
        <f ca="1">SUMIF('3_CC_SupplyEvaluation'!$C:$J,(P$11&amp;$D122),'3_CC_SupplyEvaluation'!$I:$I)</f>
        <v>0</v>
      </c>
      <c r="Q122" s="106">
        <f ca="1">SUMIF('3_CC_SupplyEvaluation'!$D:$R,(P$11&amp;$E122),'3_CC_SupplyEvaluation'!$Q:$Q)</f>
        <v>0</v>
      </c>
      <c r="R122" s="107">
        <f ca="1">SUMIF('3_CC_SupplyEvaluation'!$D:$R,(P$11&amp;$E122),'3_CC_SupplyEvaluation'!$R:$R)</f>
        <v>0</v>
      </c>
      <c r="S122" s="105">
        <f ca="1">SUMIF('3_CC_SupplyEvaluation'!$C:$J,(S$11&amp;$D122),'3_CC_SupplyEvaluation'!$I:$I)</f>
        <v>0</v>
      </c>
      <c r="T122" s="106">
        <f ca="1">SUMIF('3_CC_SupplyEvaluation'!$D:$R,(S$11&amp;$E122),'3_CC_SupplyEvaluation'!$Q:$Q)</f>
        <v>0</v>
      </c>
      <c r="U122" s="107">
        <f ca="1">SUMIF('3_CC_SupplyEvaluation'!$D:$R,(S$11&amp;$E122),'3_CC_SupplyEvaluation'!$R:$R)</f>
        <v>0</v>
      </c>
      <c r="V122" s="105">
        <f ca="1">SUMIF('3_CC_SupplyEvaluation'!$C:$J,(V$11&amp;$D122),'3_CC_SupplyEvaluation'!$I:$I)</f>
        <v>0</v>
      </c>
      <c r="W122" s="106">
        <f ca="1">SUMIF('3_CC_SupplyEvaluation'!$D:$R,(V$11&amp;$E122),'3_CC_SupplyEvaluation'!$Q:$Q)</f>
        <v>0</v>
      </c>
      <c r="X122" s="107">
        <f ca="1">SUMIF('3_CC_SupplyEvaluation'!$D:$R,(V$11&amp;$E122),'3_CC_SupplyEvaluation'!$R:$R)</f>
        <v>0</v>
      </c>
      <c r="Y122" s="105">
        <f ca="1">SUMIF('3_CC_SupplyEvaluation'!$C:$J,(Y$11&amp;$D122),'3_CC_SupplyEvaluation'!$I:$I)</f>
        <v>0</v>
      </c>
      <c r="Z122" s="106">
        <f ca="1">SUMIF('3_CC_SupplyEvaluation'!$D:$R,(Y$11&amp;$E122),'3_CC_SupplyEvaluation'!$Q:$Q)</f>
        <v>0</v>
      </c>
      <c r="AA122" s="107">
        <f ca="1">SUMIF('3_CC_SupplyEvaluation'!$D:$R,(Y$11&amp;$E122),'3_CC_SupplyEvaluation'!$R:$R)</f>
        <v>0</v>
      </c>
      <c r="AB122" s="105">
        <f ca="1">SUMIF('3_CC_SupplyEvaluation'!$C:$J,(AB$11&amp;$D122),'3_CC_SupplyEvaluation'!$I:$I)</f>
        <v>0</v>
      </c>
      <c r="AC122" s="106">
        <f ca="1">SUMIF('3_CC_SupplyEvaluation'!$D:$R,(AB$11&amp;$E122),'3_CC_SupplyEvaluation'!$Q:$Q)</f>
        <v>0</v>
      </c>
      <c r="AD122" s="107">
        <f ca="1">SUMIF('3_CC_SupplyEvaluation'!$D:$R,(AB$11&amp;$E122),'3_CC_SupplyEvaluation'!$R:$R)</f>
        <v>0</v>
      </c>
      <c r="AE122" s="105">
        <f ca="1">SUMIF('3_CC_SupplyEvaluation'!$C:$J,(AE$11&amp;$D122),'3_CC_SupplyEvaluation'!$I:$I)</f>
        <v>0</v>
      </c>
      <c r="AF122" s="106">
        <f ca="1">SUMIF('3_CC_SupplyEvaluation'!$D:$R,(AE$11&amp;$E122),'3_CC_SupplyEvaluation'!$Q:$Q)</f>
        <v>0</v>
      </c>
      <c r="AG122" s="107">
        <f ca="1">SUMIF('3_CC_SupplyEvaluation'!$D:$R,(AE$11&amp;$E122),'3_CC_SupplyEvaluation'!$R:$R)</f>
        <v>0</v>
      </c>
      <c r="AH122" s="105">
        <f ca="1">SUMIF('3_CC_SupplyEvaluation'!$C:$J,(AH$11&amp;$D122),'3_CC_SupplyEvaluation'!$I:$I)</f>
        <v>0</v>
      </c>
      <c r="AI122" s="106">
        <f ca="1">SUMIF('3_CC_SupplyEvaluation'!$D:$R,(AH$11&amp;$E122),'3_CC_SupplyEvaluation'!$Q:$Q)</f>
        <v>0</v>
      </c>
      <c r="AJ122" s="107">
        <f ca="1">SUMIF('3_CC_SupplyEvaluation'!$D:$R,(AH$11&amp;$E122),'3_CC_SupplyEvaluation'!$R:$R)</f>
        <v>0</v>
      </c>
      <c r="AK122" s="105">
        <f ca="1">SUMIF('3_CC_SupplyEvaluation'!$C:$J,(AK$11&amp;$D122),'3_CC_SupplyEvaluation'!$I:$I)</f>
        <v>0</v>
      </c>
      <c r="AL122" s="106">
        <f ca="1">SUMIF('3_CC_SupplyEvaluation'!$D:$R,(AK$11&amp;$E122),'3_CC_SupplyEvaluation'!$Q:$Q)</f>
        <v>0</v>
      </c>
      <c r="AM122" s="107">
        <f ca="1">SUMIF('3_CC_SupplyEvaluation'!$D:$R,(AK$11&amp;$E122),'3_CC_SupplyEvaluation'!$R:$R)</f>
        <v>0</v>
      </c>
      <c r="AN122" s="105">
        <f ca="1">SUMIF('3_CC_SupplyEvaluation'!$C:$J,(AN$11&amp;$D122),'3_CC_SupplyEvaluation'!$I:$I)</f>
        <v>0</v>
      </c>
      <c r="AO122" s="106">
        <f ca="1">SUMIF('3_CC_SupplyEvaluation'!$D:$R,(AN$11&amp;$E122),'3_CC_SupplyEvaluation'!$Q:$Q)</f>
        <v>0</v>
      </c>
      <c r="AP122" s="107">
        <f ca="1">SUMIF('3_CC_SupplyEvaluation'!$D:$R,(AN$11&amp;$E122),'3_CC_SupplyEvaluation'!$R:$R)</f>
        <v>0</v>
      </c>
    </row>
    <row r="123" spans="1:42" ht="13.9" customHeight="1">
      <c r="A123" s="159"/>
      <c r="B123" s="161"/>
      <c r="C123" s="58">
        <v>3</v>
      </c>
      <c r="D123" s="54">
        <f>F123</f>
        <v>0</v>
      </c>
      <c r="E123" s="54" t="str">
        <f>F123&amp;H123&amp;J123</f>
        <v>000</v>
      </c>
      <c r="F123" s="54">
        <f>'2_CC_DemandEvaluation'!C113</f>
        <v>0</v>
      </c>
      <c r="G123" s="123" t="str">
        <f>'2_CC_DemandEvaluation'!G113</f>
        <v/>
      </c>
      <c r="H123" s="54">
        <f>'2_CC_DemandEvaluation'!H113</f>
        <v>0</v>
      </c>
      <c r="I123" s="54">
        <f>'2_CC_DemandEvaluation'!J113</f>
        <v>0</v>
      </c>
      <c r="J123" s="54">
        <f>'2_CC_DemandEvaluation'!L113</f>
        <v>0</v>
      </c>
      <c r="K123" s="123" t="str">
        <f>'2_CC_DemandEvaluation'!O113</f>
        <v/>
      </c>
      <c r="L123" s="104" t="str">
        <f t="shared" si="8"/>
        <v/>
      </c>
      <c r="M123" s="105">
        <f ca="1">SUMIF('3_CC_SupplyEvaluation'!$C:$J,(M$11&amp;$D123),'3_CC_SupplyEvaluation'!$I:$I)</f>
        <v>0</v>
      </c>
      <c r="N123" s="106">
        <f ca="1">SUMIF('3_CC_SupplyEvaluation'!$D:$R,(M$11&amp;$E123),'3_CC_SupplyEvaluation'!$Q:$Q)</f>
        <v>0</v>
      </c>
      <c r="O123" s="107">
        <f ca="1">SUMIF('3_CC_SupplyEvaluation'!$D:$R,(M$11&amp;$E123),'3_CC_SupplyEvaluation'!$R:$R)</f>
        <v>0</v>
      </c>
      <c r="P123" s="105">
        <f ca="1">SUMIF('3_CC_SupplyEvaluation'!$C:$J,(P$11&amp;$D123),'3_CC_SupplyEvaluation'!$I:$I)</f>
        <v>0</v>
      </c>
      <c r="Q123" s="106">
        <f ca="1">SUMIF('3_CC_SupplyEvaluation'!$D:$R,(P$11&amp;$E123),'3_CC_SupplyEvaluation'!$Q:$Q)</f>
        <v>0</v>
      </c>
      <c r="R123" s="107">
        <f ca="1">SUMIF('3_CC_SupplyEvaluation'!$D:$R,(P$11&amp;$E123),'3_CC_SupplyEvaluation'!$R:$R)</f>
        <v>0</v>
      </c>
      <c r="S123" s="105">
        <f ca="1">SUMIF('3_CC_SupplyEvaluation'!$C:$J,(S$11&amp;$D123),'3_CC_SupplyEvaluation'!$I:$I)</f>
        <v>0</v>
      </c>
      <c r="T123" s="106">
        <f ca="1">SUMIF('3_CC_SupplyEvaluation'!$D:$R,(S$11&amp;$E123),'3_CC_SupplyEvaluation'!$Q:$Q)</f>
        <v>0</v>
      </c>
      <c r="U123" s="107">
        <f ca="1">SUMIF('3_CC_SupplyEvaluation'!$D:$R,(S$11&amp;$E123),'3_CC_SupplyEvaluation'!$R:$R)</f>
        <v>0</v>
      </c>
      <c r="V123" s="105">
        <f ca="1">SUMIF('3_CC_SupplyEvaluation'!$C:$J,(V$11&amp;$D123),'3_CC_SupplyEvaluation'!$I:$I)</f>
        <v>0</v>
      </c>
      <c r="W123" s="106">
        <f ca="1">SUMIF('3_CC_SupplyEvaluation'!$D:$R,(V$11&amp;$E123),'3_CC_SupplyEvaluation'!$Q:$Q)</f>
        <v>0</v>
      </c>
      <c r="X123" s="107">
        <f ca="1">SUMIF('3_CC_SupplyEvaluation'!$D:$R,(V$11&amp;$E123),'3_CC_SupplyEvaluation'!$R:$R)</f>
        <v>0</v>
      </c>
      <c r="Y123" s="105">
        <f ca="1">SUMIF('3_CC_SupplyEvaluation'!$C:$J,(Y$11&amp;$D123),'3_CC_SupplyEvaluation'!$I:$I)</f>
        <v>0</v>
      </c>
      <c r="Z123" s="106">
        <f ca="1">SUMIF('3_CC_SupplyEvaluation'!$D:$R,(Y$11&amp;$E123),'3_CC_SupplyEvaluation'!$Q:$Q)</f>
        <v>0</v>
      </c>
      <c r="AA123" s="107">
        <f ca="1">SUMIF('3_CC_SupplyEvaluation'!$D:$R,(Y$11&amp;$E123),'3_CC_SupplyEvaluation'!$R:$R)</f>
        <v>0</v>
      </c>
      <c r="AB123" s="105">
        <f ca="1">SUMIF('3_CC_SupplyEvaluation'!$C:$J,(AB$11&amp;$D123),'3_CC_SupplyEvaluation'!$I:$I)</f>
        <v>0</v>
      </c>
      <c r="AC123" s="106">
        <f ca="1">SUMIF('3_CC_SupplyEvaluation'!$D:$R,(AB$11&amp;$E123),'3_CC_SupplyEvaluation'!$Q:$Q)</f>
        <v>0</v>
      </c>
      <c r="AD123" s="107">
        <f ca="1">SUMIF('3_CC_SupplyEvaluation'!$D:$R,(AB$11&amp;$E123),'3_CC_SupplyEvaluation'!$R:$R)</f>
        <v>0</v>
      </c>
      <c r="AE123" s="105">
        <f ca="1">SUMIF('3_CC_SupplyEvaluation'!$C:$J,(AE$11&amp;$D123),'3_CC_SupplyEvaluation'!$I:$I)</f>
        <v>0</v>
      </c>
      <c r="AF123" s="106">
        <f ca="1">SUMIF('3_CC_SupplyEvaluation'!$D:$R,(AE$11&amp;$E123),'3_CC_SupplyEvaluation'!$Q:$Q)</f>
        <v>0</v>
      </c>
      <c r="AG123" s="107">
        <f ca="1">SUMIF('3_CC_SupplyEvaluation'!$D:$R,(AE$11&amp;$E123),'3_CC_SupplyEvaluation'!$R:$R)</f>
        <v>0</v>
      </c>
      <c r="AH123" s="105">
        <f ca="1">SUMIF('3_CC_SupplyEvaluation'!$C:$J,(AH$11&amp;$D123),'3_CC_SupplyEvaluation'!$I:$I)</f>
        <v>0</v>
      </c>
      <c r="AI123" s="106">
        <f ca="1">SUMIF('3_CC_SupplyEvaluation'!$D:$R,(AH$11&amp;$E123),'3_CC_SupplyEvaluation'!$Q:$Q)</f>
        <v>0</v>
      </c>
      <c r="AJ123" s="107">
        <f ca="1">SUMIF('3_CC_SupplyEvaluation'!$D:$R,(AH$11&amp;$E123),'3_CC_SupplyEvaluation'!$R:$R)</f>
        <v>0</v>
      </c>
      <c r="AK123" s="105">
        <f ca="1">SUMIF('3_CC_SupplyEvaluation'!$C:$J,(AK$11&amp;$D123),'3_CC_SupplyEvaluation'!$I:$I)</f>
        <v>0</v>
      </c>
      <c r="AL123" s="106">
        <f ca="1">SUMIF('3_CC_SupplyEvaluation'!$D:$R,(AK$11&amp;$E123),'3_CC_SupplyEvaluation'!$Q:$Q)</f>
        <v>0</v>
      </c>
      <c r="AM123" s="107">
        <f ca="1">SUMIF('3_CC_SupplyEvaluation'!$D:$R,(AK$11&amp;$E123),'3_CC_SupplyEvaluation'!$R:$R)</f>
        <v>0</v>
      </c>
      <c r="AN123" s="105">
        <f ca="1">SUMIF('3_CC_SupplyEvaluation'!$C:$J,(AN$11&amp;$D123),'3_CC_SupplyEvaluation'!$I:$I)</f>
        <v>0</v>
      </c>
      <c r="AO123" s="106">
        <f ca="1">SUMIF('3_CC_SupplyEvaluation'!$D:$R,(AN$11&amp;$E123),'3_CC_SupplyEvaluation'!$Q:$Q)</f>
        <v>0</v>
      </c>
      <c r="AP123" s="107">
        <f ca="1">SUMIF('3_CC_SupplyEvaluation'!$D:$R,(AN$11&amp;$E123),'3_CC_SupplyEvaluation'!$R:$R)</f>
        <v>0</v>
      </c>
    </row>
    <row r="124" spans="1:42" ht="13.9" customHeight="1">
      <c r="A124" s="159"/>
      <c r="B124" s="161"/>
      <c r="C124" s="58">
        <v>4</v>
      </c>
      <c r="D124" s="54">
        <f>F124</f>
        <v>0</v>
      </c>
      <c r="E124" s="54" t="str">
        <f>F124&amp;H124&amp;J124</f>
        <v>000</v>
      </c>
      <c r="F124" s="54">
        <f>'2_CC_DemandEvaluation'!C114</f>
        <v>0</v>
      </c>
      <c r="G124" s="123" t="str">
        <f>'2_CC_DemandEvaluation'!G114</f>
        <v/>
      </c>
      <c r="H124" s="54">
        <f>'2_CC_DemandEvaluation'!H114</f>
        <v>0</v>
      </c>
      <c r="I124" s="54">
        <f>'2_CC_DemandEvaluation'!J114</f>
        <v>0</v>
      </c>
      <c r="J124" s="54">
        <f>'2_CC_DemandEvaluation'!L114</f>
        <v>0</v>
      </c>
      <c r="K124" s="123" t="str">
        <f>'2_CC_DemandEvaluation'!O114</f>
        <v/>
      </c>
      <c r="L124" s="104" t="str">
        <f>IFERROR(K124*G124,"")</f>
        <v/>
      </c>
      <c r="M124" s="105">
        <f ca="1">SUMIF('3_CC_SupplyEvaluation'!$C:$J,(M$11&amp;$D124),'3_CC_SupplyEvaluation'!$I:$I)</f>
        <v>0</v>
      </c>
      <c r="N124" s="106">
        <f ca="1">SUMIF('3_CC_SupplyEvaluation'!$D:$R,(M$11&amp;$E124),'3_CC_SupplyEvaluation'!$Q:$Q)</f>
        <v>0</v>
      </c>
      <c r="O124" s="107">
        <f ca="1">SUMIF('3_CC_SupplyEvaluation'!$D:$R,(M$11&amp;$E124),'3_CC_SupplyEvaluation'!$R:$R)</f>
        <v>0</v>
      </c>
      <c r="P124" s="105">
        <f ca="1">SUMIF('3_CC_SupplyEvaluation'!$C:$J,(P$11&amp;$D124),'3_CC_SupplyEvaluation'!$I:$I)</f>
        <v>0</v>
      </c>
      <c r="Q124" s="106">
        <f ca="1">SUMIF('3_CC_SupplyEvaluation'!$D:$R,(P$11&amp;$E124),'3_CC_SupplyEvaluation'!$Q:$Q)</f>
        <v>0</v>
      </c>
      <c r="R124" s="107">
        <f ca="1">SUMIF('3_CC_SupplyEvaluation'!$D:$R,(P$11&amp;$E124),'3_CC_SupplyEvaluation'!$R:$R)</f>
        <v>0</v>
      </c>
      <c r="S124" s="105">
        <f ca="1">SUMIF('3_CC_SupplyEvaluation'!$C:$J,(S$11&amp;$D124),'3_CC_SupplyEvaluation'!$I:$I)</f>
        <v>0</v>
      </c>
      <c r="T124" s="106">
        <f ca="1">SUMIF('3_CC_SupplyEvaluation'!$D:$R,(S$11&amp;$E124),'3_CC_SupplyEvaluation'!$Q:$Q)</f>
        <v>0</v>
      </c>
      <c r="U124" s="107">
        <f ca="1">SUMIF('3_CC_SupplyEvaluation'!$D:$R,(S$11&amp;$E124),'3_CC_SupplyEvaluation'!$R:$R)</f>
        <v>0</v>
      </c>
      <c r="V124" s="105">
        <f ca="1">SUMIF('3_CC_SupplyEvaluation'!$C:$J,(V$11&amp;$D124),'3_CC_SupplyEvaluation'!$I:$I)</f>
        <v>0</v>
      </c>
      <c r="W124" s="106">
        <f ca="1">SUMIF('3_CC_SupplyEvaluation'!$D:$R,(V$11&amp;$E124),'3_CC_SupplyEvaluation'!$Q:$Q)</f>
        <v>0</v>
      </c>
      <c r="X124" s="107">
        <f ca="1">SUMIF('3_CC_SupplyEvaluation'!$D:$R,(V$11&amp;$E124),'3_CC_SupplyEvaluation'!$R:$R)</f>
        <v>0</v>
      </c>
      <c r="Y124" s="105">
        <f ca="1">SUMIF('3_CC_SupplyEvaluation'!$C:$J,(Y$11&amp;$D124),'3_CC_SupplyEvaluation'!$I:$I)</f>
        <v>0</v>
      </c>
      <c r="Z124" s="106">
        <f ca="1">SUMIF('3_CC_SupplyEvaluation'!$D:$R,(Y$11&amp;$E124),'3_CC_SupplyEvaluation'!$Q:$Q)</f>
        <v>0</v>
      </c>
      <c r="AA124" s="107">
        <f ca="1">SUMIF('3_CC_SupplyEvaluation'!$D:$R,(Y$11&amp;$E124),'3_CC_SupplyEvaluation'!$R:$R)</f>
        <v>0</v>
      </c>
      <c r="AB124" s="105">
        <f ca="1">SUMIF('3_CC_SupplyEvaluation'!$C:$J,(AB$11&amp;$D124),'3_CC_SupplyEvaluation'!$I:$I)</f>
        <v>0</v>
      </c>
      <c r="AC124" s="106">
        <f ca="1">SUMIF('3_CC_SupplyEvaluation'!$D:$R,(AB$11&amp;$E124),'3_CC_SupplyEvaluation'!$Q:$Q)</f>
        <v>0</v>
      </c>
      <c r="AD124" s="107">
        <f ca="1">SUMIF('3_CC_SupplyEvaluation'!$D:$R,(AB$11&amp;$E124),'3_CC_SupplyEvaluation'!$R:$R)</f>
        <v>0</v>
      </c>
      <c r="AE124" s="105">
        <f ca="1">SUMIF('3_CC_SupplyEvaluation'!$C:$J,(AE$11&amp;$D124),'3_CC_SupplyEvaluation'!$I:$I)</f>
        <v>0</v>
      </c>
      <c r="AF124" s="106">
        <f ca="1">SUMIF('3_CC_SupplyEvaluation'!$D:$R,(AE$11&amp;$E124),'3_CC_SupplyEvaluation'!$Q:$Q)</f>
        <v>0</v>
      </c>
      <c r="AG124" s="107">
        <f ca="1">SUMIF('3_CC_SupplyEvaluation'!$D:$R,(AE$11&amp;$E124),'3_CC_SupplyEvaluation'!$R:$R)</f>
        <v>0</v>
      </c>
      <c r="AH124" s="105">
        <f ca="1">SUMIF('3_CC_SupplyEvaluation'!$C:$J,(AH$11&amp;$D124),'3_CC_SupplyEvaluation'!$I:$I)</f>
        <v>0</v>
      </c>
      <c r="AI124" s="106">
        <f ca="1">SUMIF('3_CC_SupplyEvaluation'!$D:$R,(AH$11&amp;$E124),'3_CC_SupplyEvaluation'!$Q:$Q)</f>
        <v>0</v>
      </c>
      <c r="AJ124" s="107">
        <f ca="1">SUMIF('3_CC_SupplyEvaluation'!$D:$R,(AH$11&amp;$E124),'3_CC_SupplyEvaluation'!$R:$R)</f>
        <v>0</v>
      </c>
      <c r="AK124" s="105">
        <f ca="1">SUMIF('3_CC_SupplyEvaluation'!$C:$J,(AK$11&amp;$D124),'3_CC_SupplyEvaluation'!$I:$I)</f>
        <v>0</v>
      </c>
      <c r="AL124" s="106">
        <f ca="1">SUMIF('3_CC_SupplyEvaluation'!$D:$R,(AK$11&amp;$E124),'3_CC_SupplyEvaluation'!$Q:$Q)</f>
        <v>0</v>
      </c>
      <c r="AM124" s="107">
        <f ca="1">SUMIF('3_CC_SupplyEvaluation'!$D:$R,(AK$11&amp;$E124),'3_CC_SupplyEvaluation'!$R:$R)</f>
        <v>0</v>
      </c>
      <c r="AN124" s="105">
        <f ca="1">SUMIF('3_CC_SupplyEvaluation'!$C:$J,(AN$11&amp;$D124),'3_CC_SupplyEvaluation'!$I:$I)</f>
        <v>0</v>
      </c>
      <c r="AO124" s="106">
        <f ca="1">SUMIF('3_CC_SupplyEvaluation'!$D:$R,(AN$11&amp;$E124),'3_CC_SupplyEvaluation'!$Q:$Q)</f>
        <v>0</v>
      </c>
      <c r="AP124" s="107">
        <f ca="1">SUMIF('3_CC_SupplyEvaluation'!$D:$R,(AN$11&amp;$E124),'3_CC_SupplyEvaluation'!$R:$R)</f>
        <v>0</v>
      </c>
    </row>
    <row r="125" spans="1:42" ht="14.45" customHeight="1" thickBot="1">
      <c r="A125" s="160"/>
      <c r="B125" s="162"/>
      <c r="C125" s="93">
        <v>5</v>
      </c>
      <c r="D125" s="95">
        <f>F125</f>
        <v>0</v>
      </c>
      <c r="E125" s="95" t="str">
        <f>F125&amp;H125&amp;J125</f>
        <v>000</v>
      </c>
      <c r="F125" s="95">
        <f>'2_CC_DemandEvaluation'!C115</f>
        <v>0</v>
      </c>
      <c r="G125" s="124" t="str">
        <f>'2_CC_DemandEvaluation'!G115</f>
        <v/>
      </c>
      <c r="H125" s="95">
        <f>'2_CC_DemandEvaluation'!H115</f>
        <v>0</v>
      </c>
      <c r="I125" s="95">
        <f>'2_CC_DemandEvaluation'!J115</f>
        <v>0</v>
      </c>
      <c r="J125" s="95">
        <f>'2_CC_DemandEvaluation'!L115</f>
        <v>0</v>
      </c>
      <c r="K125" s="124" t="str">
        <f>'2_CC_DemandEvaluation'!O115</f>
        <v/>
      </c>
      <c r="L125" s="108" t="str">
        <f>IFERROR(K125*G125,"")</f>
        <v/>
      </c>
      <c r="M125" s="109">
        <f ca="1">SUMIF('3_CC_SupplyEvaluation'!$C:$J,(M$11&amp;$D125),'3_CC_SupplyEvaluation'!$I:$I)</f>
        <v>0</v>
      </c>
      <c r="N125" s="110">
        <f ca="1">SUMIF('3_CC_SupplyEvaluation'!$D:$R,(M$11&amp;$E125),'3_CC_SupplyEvaluation'!$Q:$Q)</f>
        <v>0</v>
      </c>
      <c r="O125" s="111">
        <f ca="1">SUMIF('3_CC_SupplyEvaluation'!$D:$R,(M$11&amp;$E125),'3_CC_SupplyEvaluation'!$R:$R)</f>
        <v>0</v>
      </c>
      <c r="P125" s="109">
        <f ca="1">SUMIF('3_CC_SupplyEvaluation'!$C:$J,(P$11&amp;$D125),'3_CC_SupplyEvaluation'!$I:$I)</f>
        <v>0</v>
      </c>
      <c r="Q125" s="110">
        <f ca="1">SUMIF('3_CC_SupplyEvaluation'!$D:$R,(P$11&amp;$E125),'3_CC_SupplyEvaluation'!$Q:$Q)</f>
        <v>0</v>
      </c>
      <c r="R125" s="111">
        <f ca="1">SUMIF('3_CC_SupplyEvaluation'!$D:$R,(P$11&amp;$E125),'3_CC_SupplyEvaluation'!$R:$R)</f>
        <v>0</v>
      </c>
      <c r="S125" s="109">
        <f ca="1">SUMIF('3_CC_SupplyEvaluation'!$C:$J,(S$11&amp;$D125),'3_CC_SupplyEvaluation'!$I:$I)</f>
        <v>0</v>
      </c>
      <c r="T125" s="110">
        <f ca="1">SUMIF('3_CC_SupplyEvaluation'!$D:$R,(S$11&amp;$E125),'3_CC_SupplyEvaluation'!$Q:$Q)</f>
        <v>0</v>
      </c>
      <c r="U125" s="111">
        <f ca="1">SUMIF('3_CC_SupplyEvaluation'!$D:$R,(S$11&amp;$E125),'3_CC_SupplyEvaluation'!$R:$R)</f>
        <v>0</v>
      </c>
      <c r="V125" s="109">
        <f ca="1">SUMIF('3_CC_SupplyEvaluation'!$C:$J,(V$11&amp;$D125),'3_CC_SupplyEvaluation'!$I:$I)</f>
        <v>0</v>
      </c>
      <c r="W125" s="110">
        <f ca="1">SUMIF('3_CC_SupplyEvaluation'!$D:$R,(V$11&amp;$E125),'3_CC_SupplyEvaluation'!$Q:$Q)</f>
        <v>0</v>
      </c>
      <c r="X125" s="111">
        <f ca="1">SUMIF('3_CC_SupplyEvaluation'!$D:$R,(V$11&amp;$E125),'3_CC_SupplyEvaluation'!$R:$R)</f>
        <v>0</v>
      </c>
      <c r="Y125" s="109">
        <f ca="1">SUMIF('3_CC_SupplyEvaluation'!$C:$J,(Y$11&amp;$D125),'3_CC_SupplyEvaluation'!$I:$I)</f>
        <v>0</v>
      </c>
      <c r="Z125" s="110">
        <f ca="1">SUMIF('3_CC_SupplyEvaluation'!$D:$R,(Y$11&amp;$E125),'3_CC_SupplyEvaluation'!$Q:$Q)</f>
        <v>0</v>
      </c>
      <c r="AA125" s="111">
        <f ca="1">SUMIF('3_CC_SupplyEvaluation'!$D:$R,(Y$11&amp;$E125),'3_CC_SupplyEvaluation'!$R:$R)</f>
        <v>0</v>
      </c>
      <c r="AB125" s="109">
        <f ca="1">SUMIF('3_CC_SupplyEvaluation'!$C:$J,(AB$11&amp;$D125),'3_CC_SupplyEvaluation'!$I:$I)</f>
        <v>0</v>
      </c>
      <c r="AC125" s="110">
        <f ca="1">SUMIF('3_CC_SupplyEvaluation'!$D:$R,(AB$11&amp;$E125),'3_CC_SupplyEvaluation'!$Q:$Q)</f>
        <v>0</v>
      </c>
      <c r="AD125" s="111">
        <f ca="1">SUMIF('3_CC_SupplyEvaluation'!$D:$R,(AB$11&amp;$E125),'3_CC_SupplyEvaluation'!$R:$R)</f>
        <v>0</v>
      </c>
      <c r="AE125" s="109">
        <f ca="1">SUMIF('3_CC_SupplyEvaluation'!$C:$J,(AE$11&amp;$D125),'3_CC_SupplyEvaluation'!$I:$I)</f>
        <v>0</v>
      </c>
      <c r="AF125" s="110">
        <f ca="1">SUMIF('3_CC_SupplyEvaluation'!$D:$R,(AE$11&amp;$E125),'3_CC_SupplyEvaluation'!$Q:$Q)</f>
        <v>0</v>
      </c>
      <c r="AG125" s="111">
        <f ca="1">SUMIF('3_CC_SupplyEvaluation'!$D:$R,(AE$11&amp;$E125),'3_CC_SupplyEvaluation'!$R:$R)</f>
        <v>0</v>
      </c>
      <c r="AH125" s="109">
        <f ca="1">SUMIF('3_CC_SupplyEvaluation'!$C:$J,(AH$11&amp;$D125),'3_CC_SupplyEvaluation'!$I:$I)</f>
        <v>0</v>
      </c>
      <c r="AI125" s="110">
        <f ca="1">SUMIF('3_CC_SupplyEvaluation'!$D:$R,(AH$11&amp;$E125),'3_CC_SupplyEvaluation'!$Q:$Q)</f>
        <v>0</v>
      </c>
      <c r="AJ125" s="111">
        <f ca="1">SUMIF('3_CC_SupplyEvaluation'!$D:$R,(AH$11&amp;$E125),'3_CC_SupplyEvaluation'!$R:$R)</f>
        <v>0</v>
      </c>
      <c r="AK125" s="109">
        <f ca="1">SUMIF('3_CC_SupplyEvaluation'!$C:$J,(AK$11&amp;$D125),'3_CC_SupplyEvaluation'!$I:$I)</f>
        <v>0</v>
      </c>
      <c r="AL125" s="110">
        <f ca="1">SUMIF('3_CC_SupplyEvaluation'!$D:$R,(AK$11&amp;$E125),'3_CC_SupplyEvaluation'!$Q:$Q)</f>
        <v>0</v>
      </c>
      <c r="AM125" s="111">
        <f ca="1">SUMIF('3_CC_SupplyEvaluation'!$D:$R,(AK$11&amp;$E125),'3_CC_SupplyEvaluation'!$R:$R)</f>
        <v>0</v>
      </c>
      <c r="AN125" s="109">
        <f ca="1">SUMIF('3_CC_SupplyEvaluation'!$C:$J,(AN$11&amp;$D125),'3_CC_SupplyEvaluation'!$I:$I)</f>
        <v>0</v>
      </c>
      <c r="AO125" s="110">
        <f ca="1">SUMIF('3_CC_SupplyEvaluation'!$D:$R,(AN$11&amp;$E125),'3_CC_SupplyEvaluation'!$Q:$Q)</f>
        <v>0</v>
      </c>
      <c r="AP125" s="111">
        <f ca="1">SUMIF('3_CC_SupplyEvaluation'!$D:$R,(AN$11&amp;$E125),'3_CC_SupplyEvaluation'!$R:$R)</f>
        <v>0</v>
      </c>
    </row>
    <row r="126" spans="1:42" ht="13.5" thickBot="1"/>
    <row r="127" spans="1:42" ht="19.5" thickBot="1">
      <c r="M127" s="99" t="s">
        <v>158</v>
      </c>
      <c r="N127" s="100"/>
      <c r="O127" s="100"/>
      <c r="P127" s="101"/>
      <c r="Q127" s="101"/>
      <c r="R127" s="101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02"/>
      <c r="AN127" s="102"/>
      <c r="AO127" s="102"/>
      <c r="AP127" s="102"/>
    </row>
    <row r="128" spans="1:42" ht="15" customHeight="1">
      <c r="A128" s="39"/>
      <c r="B128" s="39"/>
      <c r="M128" s="163" t="str">
        <f>'3_CC_SupplyEvaluation'!A$16</f>
        <v>Source A (1)</v>
      </c>
      <c r="N128" s="164"/>
      <c r="O128" s="165"/>
      <c r="P128" s="163" t="str">
        <f>'3_CC_SupplyEvaluation'!A$39</f>
        <v>Source B (2)</v>
      </c>
      <c r="Q128" s="164"/>
      <c r="R128" s="165"/>
      <c r="S128" s="163" t="str">
        <f>'3_CC_SupplyEvaluation'!A$62</f>
        <v>Source C (3)</v>
      </c>
      <c r="T128" s="164"/>
      <c r="U128" s="165"/>
      <c r="V128" s="164" t="str">
        <f>'3_CC_SupplyEvaluation'!A$85</f>
        <v>Source C (4)</v>
      </c>
      <c r="W128" s="164"/>
      <c r="X128" s="164"/>
      <c r="Y128" s="163" t="str">
        <f>'3_CC_SupplyEvaluation'!A$108</f>
        <v>Plant / Supplier</v>
      </c>
      <c r="Z128" s="164"/>
      <c r="AA128" s="165"/>
      <c r="AB128" s="164" t="str">
        <f>'3_CC_SupplyEvaluation'!A$131</f>
        <v>Plant / Supplier</v>
      </c>
      <c r="AC128" s="164"/>
      <c r="AD128" s="164"/>
      <c r="AE128" s="163" t="str">
        <f>'3_CC_SupplyEvaluation'!A$154</f>
        <v>Plant / Supplier</v>
      </c>
      <c r="AF128" s="164"/>
      <c r="AG128" s="165"/>
      <c r="AH128" s="164" t="str">
        <f>'3_CC_SupplyEvaluation'!A$177</f>
        <v>Plant / Supplier</v>
      </c>
      <c r="AI128" s="164"/>
      <c r="AJ128" s="164"/>
      <c r="AK128" s="163" t="str">
        <f>'3_CC_SupplyEvaluation'!A$200</f>
        <v>Plant / Supplier</v>
      </c>
      <c r="AL128" s="164"/>
      <c r="AM128" s="165"/>
      <c r="AN128" s="164" t="str">
        <f>'3_CC_SupplyEvaluation'!A$223</f>
        <v>Plant / Supplier</v>
      </c>
      <c r="AO128" s="164"/>
      <c r="AP128" s="165"/>
    </row>
    <row r="129" spans="1:42">
      <c r="M129" s="166"/>
      <c r="N129" s="167"/>
      <c r="O129" s="168"/>
      <c r="P129" s="166"/>
      <c r="Q129" s="167"/>
      <c r="R129" s="168"/>
      <c r="S129" s="166"/>
      <c r="T129" s="167"/>
      <c r="U129" s="168"/>
      <c r="V129" s="167"/>
      <c r="W129" s="167"/>
      <c r="X129" s="167"/>
      <c r="Y129" s="166"/>
      <c r="Z129" s="167"/>
      <c r="AA129" s="168"/>
      <c r="AB129" s="167"/>
      <c r="AC129" s="167"/>
      <c r="AD129" s="167"/>
      <c r="AE129" s="166"/>
      <c r="AF129" s="167"/>
      <c r="AG129" s="168"/>
      <c r="AH129" s="167"/>
      <c r="AI129" s="167"/>
      <c r="AJ129" s="167"/>
      <c r="AK129" s="166"/>
      <c r="AL129" s="167"/>
      <c r="AM129" s="168"/>
      <c r="AN129" s="167"/>
      <c r="AO129" s="167"/>
      <c r="AP129" s="168"/>
    </row>
    <row r="130" spans="1:42">
      <c r="I130" s="29"/>
      <c r="M130" s="166"/>
      <c r="N130" s="167"/>
      <c r="O130" s="168"/>
      <c r="P130" s="166"/>
      <c r="Q130" s="167"/>
      <c r="R130" s="168"/>
      <c r="S130" s="166"/>
      <c r="T130" s="167"/>
      <c r="U130" s="168"/>
      <c r="V130" s="167"/>
      <c r="W130" s="167"/>
      <c r="X130" s="167"/>
      <c r="Y130" s="166"/>
      <c r="Z130" s="167"/>
      <c r="AA130" s="168"/>
      <c r="AB130" s="167"/>
      <c r="AC130" s="167"/>
      <c r="AD130" s="167"/>
      <c r="AE130" s="166"/>
      <c r="AF130" s="167"/>
      <c r="AG130" s="168"/>
      <c r="AH130" s="167"/>
      <c r="AI130" s="167"/>
      <c r="AJ130" s="167"/>
      <c r="AK130" s="166"/>
      <c r="AL130" s="167"/>
      <c r="AM130" s="168"/>
      <c r="AN130" s="167"/>
      <c r="AO130" s="167"/>
      <c r="AP130" s="168"/>
    </row>
    <row r="131" spans="1:42" ht="19.5" thickBot="1">
      <c r="A131" s="116" t="s">
        <v>159</v>
      </c>
      <c r="B131" s="117"/>
      <c r="C131" s="118"/>
      <c r="D131" s="119"/>
      <c r="E131" s="119"/>
      <c r="F131" s="119"/>
      <c r="G131" s="120"/>
      <c r="H131" s="119"/>
      <c r="I131" s="118"/>
      <c r="J131" s="119"/>
      <c r="K131" s="121"/>
      <c r="L131" s="119"/>
      <c r="M131" s="166"/>
      <c r="N131" s="167"/>
      <c r="O131" s="168"/>
      <c r="P131" s="166"/>
      <c r="Q131" s="167"/>
      <c r="R131" s="168"/>
      <c r="S131" s="166"/>
      <c r="T131" s="167"/>
      <c r="U131" s="168"/>
      <c r="V131" s="167"/>
      <c r="W131" s="167"/>
      <c r="X131" s="167"/>
      <c r="Y131" s="166"/>
      <c r="Z131" s="167"/>
      <c r="AA131" s="168"/>
      <c r="AB131" s="167"/>
      <c r="AC131" s="167"/>
      <c r="AD131" s="167"/>
      <c r="AE131" s="166"/>
      <c r="AF131" s="167"/>
      <c r="AG131" s="168"/>
      <c r="AH131" s="167"/>
      <c r="AI131" s="167"/>
      <c r="AJ131" s="167"/>
      <c r="AK131" s="166"/>
      <c r="AL131" s="167"/>
      <c r="AM131" s="168"/>
      <c r="AN131" s="167"/>
      <c r="AO131" s="167"/>
      <c r="AP131" s="168"/>
    </row>
    <row r="132" spans="1:42" ht="13.5" thickBot="1">
      <c r="A132" s="45"/>
      <c r="B132" s="47"/>
      <c r="C132" s="46"/>
      <c r="D132" s="47"/>
      <c r="E132" s="47"/>
      <c r="F132" s="47"/>
      <c r="G132" s="46"/>
      <c r="H132" s="47"/>
      <c r="I132" s="47"/>
      <c r="J132" s="47"/>
      <c r="K132" s="47"/>
      <c r="L132" s="49"/>
      <c r="M132" s="169"/>
      <c r="N132" s="170"/>
      <c r="O132" s="171"/>
      <c r="P132" s="166"/>
      <c r="Q132" s="167"/>
      <c r="R132" s="168"/>
      <c r="S132" s="166"/>
      <c r="T132" s="167"/>
      <c r="U132" s="168"/>
      <c r="V132" s="167"/>
      <c r="W132" s="167"/>
      <c r="X132" s="167"/>
      <c r="Y132" s="166"/>
      <c r="Z132" s="167"/>
      <c r="AA132" s="168"/>
      <c r="AB132" s="167"/>
      <c r="AC132" s="167"/>
      <c r="AD132" s="167"/>
      <c r="AE132" s="166"/>
      <c r="AF132" s="167"/>
      <c r="AG132" s="168"/>
      <c r="AH132" s="167"/>
      <c r="AI132" s="167"/>
      <c r="AJ132" s="167"/>
      <c r="AK132" s="166"/>
      <c r="AL132" s="167"/>
      <c r="AM132" s="168"/>
      <c r="AN132" s="167"/>
      <c r="AO132" s="167"/>
      <c r="AP132" s="168"/>
    </row>
    <row r="133" spans="1:42" ht="25.5" customHeight="1">
      <c r="A133" s="103" t="s">
        <v>107</v>
      </c>
      <c r="B133" s="55" t="s">
        <v>94</v>
      </c>
      <c r="C133" s="53" t="s">
        <v>103</v>
      </c>
      <c r="D133" s="55" t="s">
        <v>114</v>
      </c>
      <c r="E133" s="55" t="s">
        <v>115</v>
      </c>
      <c r="F133" s="54" t="s">
        <v>122</v>
      </c>
      <c r="G133" s="122" t="s">
        <v>104</v>
      </c>
      <c r="H133" s="55" t="s">
        <v>152</v>
      </c>
      <c r="I133" s="55" t="s">
        <v>108</v>
      </c>
      <c r="J133" s="55" t="s">
        <v>124</v>
      </c>
      <c r="K133" s="122" t="s">
        <v>92</v>
      </c>
      <c r="L133" s="125" t="s">
        <v>105</v>
      </c>
      <c r="M133" s="129" t="s">
        <v>118</v>
      </c>
      <c r="N133" s="130" t="s">
        <v>119</v>
      </c>
      <c r="O133" s="130" t="s">
        <v>120</v>
      </c>
      <c r="P133" s="129" t="s">
        <v>118</v>
      </c>
      <c r="Q133" s="130" t="s">
        <v>119</v>
      </c>
      <c r="R133" s="131" t="s">
        <v>120</v>
      </c>
      <c r="S133" s="129" t="s">
        <v>118</v>
      </c>
      <c r="T133" s="130" t="s">
        <v>119</v>
      </c>
      <c r="U133" s="131" t="s">
        <v>120</v>
      </c>
      <c r="V133" s="132" t="s">
        <v>118</v>
      </c>
      <c r="W133" s="130" t="s">
        <v>119</v>
      </c>
      <c r="X133" s="133" t="s">
        <v>120</v>
      </c>
      <c r="Y133" s="129" t="s">
        <v>118</v>
      </c>
      <c r="Z133" s="130" t="s">
        <v>119</v>
      </c>
      <c r="AA133" s="131" t="s">
        <v>120</v>
      </c>
      <c r="AB133" s="132" t="s">
        <v>118</v>
      </c>
      <c r="AC133" s="130" t="s">
        <v>119</v>
      </c>
      <c r="AD133" s="133" t="s">
        <v>120</v>
      </c>
      <c r="AE133" s="129" t="s">
        <v>118</v>
      </c>
      <c r="AF133" s="130" t="s">
        <v>119</v>
      </c>
      <c r="AG133" s="131" t="s">
        <v>120</v>
      </c>
      <c r="AH133" s="132" t="s">
        <v>118</v>
      </c>
      <c r="AI133" s="130" t="s">
        <v>119</v>
      </c>
      <c r="AJ133" s="133" t="s">
        <v>120</v>
      </c>
      <c r="AK133" s="129" t="s">
        <v>118</v>
      </c>
      <c r="AL133" s="130" t="s">
        <v>119</v>
      </c>
      <c r="AM133" s="131" t="s">
        <v>120</v>
      </c>
      <c r="AN133" s="132" t="s">
        <v>118</v>
      </c>
      <c r="AO133" s="130" t="s">
        <v>119</v>
      </c>
      <c r="AP133" s="131" t="s">
        <v>120</v>
      </c>
    </row>
    <row r="134" spans="1:42" ht="13.9" customHeight="1">
      <c r="A134" s="159">
        <f>'2_CC_DemandEvaluation'!A27</f>
        <v>0</v>
      </c>
      <c r="B134" s="161" t="e">
        <f>'2_CC_DemandEvaluation'!F27</f>
        <v>#DIV/0!</v>
      </c>
      <c r="C134" s="58">
        <v>1</v>
      </c>
      <c r="D134" s="54">
        <f>F134</f>
        <v>0</v>
      </c>
      <c r="E134" s="54" t="str">
        <f>F134&amp;H134&amp;J134</f>
        <v>000</v>
      </c>
      <c r="F134" s="54">
        <f>'2_CC_DemandEvaluation'!C120</f>
        <v>0</v>
      </c>
      <c r="G134" s="123" t="str">
        <f>'2_CC_DemandEvaluation'!G120</f>
        <v/>
      </c>
      <c r="H134" s="54">
        <f>'2_CC_DemandEvaluation'!H120</f>
        <v>0</v>
      </c>
      <c r="I134" s="54">
        <f>'2_CC_DemandEvaluation'!J120</f>
        <v>0</v>
      </c>
      <c r="J134" s="54">
        <f>'2_CC_DemandEvaluation'!L120</f>
        <v>0</v>
      </c>
      <c r="K134" s="123" t="str">
        <f>'2_CC_DemandEvaluation'!O120</f>
        <v/>
      </c>
      <c r="L134" s="104" t="str">
        <f t="shared" ref="L134:L136" si="9">IFERROR(K134*G134,"")</f>
        <v/>
      </c>
      <c r="M134" s="105">
        <f ca="1">SUMIF('3_CC_SupplyEvaluation'!$C:$J,(M$11&amp;$D134),'3_CC_SupplyEvaluation'!$I:$I)</f>
        <v>0</v>
      </c>
      <c r="N134" s="106">
        <f ca="1">SUMIF('3_CC_SupplyEvaluation'!$D:$R,(M$11&amp;$E134),'3_CC_SupplyEvaluation'!$Q:$Q)</f>
        <v>0</v>
      </c>
      <c r="O134" s="107">
        <f ca="1">SUMIF('3_CC_SupplyEvaluation'!$D:$R,(M$11&amp;$E134),'3_CC_SupplyEvaluation'!$R:$R)</f>
        <v>0</v>
      </c>
      <c r="P134" s="105">
        <f ca="1">SUMIF('3_CC_SupplyEvaluation'!$C:$J,(P$11&amp;$D134),'3_CC_SupplyEvaluation'!$I:$I)</f>
        <v>0</v>
      </c>
      <c r="Q134" s="106">
        <f ca="1">SUMIF('3_CC_SupplyEvaluation'!$D:$R,(P$11&amp;$E134),'3_CC_SupplyEvaluation'!$Q:$Q)</f>
        <v>0</v>
      </c>
      <c r="R134" s="107">
        <f ca="1">SUMIF('3_CC_SupplyEvaluation'!$D:$R,(P$11&amp;$E134),'3_CC_SupplyEvaluation'!$R:$R)</f>
        <v>0</v>
      </c>
      <c r="S134" s="105">
        <f ca="1">SUMIF('3_CC_SupplyEvaluation'!$C:$J,(S$11&amp;$D134),'3_CC_SupplyEvaluation'!$I:$I)</f>
        <v>0</v>
      </c>
      <c r="T134" s="106">
        <f ca="1">SUMIF('3_CC_SupplyEvaluation'!$D:$R,(S$11&amp;$E134),'3_CC_SupplyEvaluation'!$Q:$Q)</f>
        <v>0</v>
      </c>
      <c r="U134" s="107">
        <f ca="1">SUMIF('3_CC_SupplyEvaluation'!$D:$R,(S$11&amp;$E134),'3_CC_SupplyEvaluation'!$R:$R)</f>
        <v>0</v>
      </c>
      <c r="V134" s="105">
        <f ca="1">SUMIF('3_CC_SupplyEvaluation'!$C:$J,(V$11&amp;$D134),'3_CC_SupplyEvaluation'!$I:$I)</f>
        <v>0</v>
      </c>
      <c r="W134" s="106">
        <f ca="1">SUMIF('3_CC_SupplyEvaluation'!$D:$R,(V$11&amp;$E134),'3_CC_SupplyEvaluation'!$Q:$Q)</f>
        <v>0</v>
      </c>
      <c r="X134" s="107">
        <f ca="1">SUMIF('3_CC_SupplyEvaluation'!$D:$R,(V$11&amp;$E134),'3_CC_SupplyEvaluation'!$R:$R)</f>
        <v>0</v>
      </c>
      <c r="Y134" s="105">
        <f ca="1">SUMIF('3_CC_SupplyEvaluation'!$C:$J,(Y$11&amp;$D134),'3_CC_SupplyEvaluation'!$I:$I)</f>
        <v>0</v>
      </c>
      <c r="Z134" s="106">
        <f ca="1">SUMIF('3_CC_SupplyEvaluation'!$D:$R,(Y$11&amp;$E134),'3_CC_SupplyEvaluation'!$Q:$Q)</f>
        <v>0</v>
      </c>
      <c r="AA134" s="107">
        <f ca="1">SUMIF('3_CC_SupplyEvaluation'!$D:$R,(Y$11&amp;$E134),'3_CC_SupplyEvaluation'!$R:$R)</f>
        <v>0</v>
      </c>
      <c r="AB134" s="105">
        <f ca="1">SUMIF('3_CC_SupplyEvaluation'!$C:$J,(AB$11&amp;$D134),'3_CC_SupplyEvaluation'!$I:$I)</f>
        <v>0</v>
      </c>
      <c r="AC134" s="106">
        <f ca="1">SUMIF('3_CC_SupplyEvaluation'!$D:$R,(AB$11&amp;$E134),'3_CC_SupplyEvaluation'!$Q:$Q)</f>
        <v>0</v>
      </c>
      <c r="AD134" s="107">
        <f ca="1">SUMIF('3_CC_SupplyEvaluation'!$D:$R,(AB$11&amp;$E134),'3_CC_SupplyEvaluation'!$R:$R)</f>
        <v>0</v>
      </c>
      <c r="AE134" s="105">
        <f ca="1">SUMIF('3_CC_SupplyEvaluation'!$C:$J,(AE$11&amp;$D134),'3_CC_SupplyEvaluation'!$I:$I)</f>
        <v>0</v>
      </c>
      <c r="AF134" s="106">
        <f ca="1">SUMIF('3_CC_SupplyEvaluation'!$D:$R,(AE$11&amp;$E134),'3_CC_SupplyEvaluation'!$Q:$Q)</f>
        <v>0</v>
      </c>
      <c r="AG134" s="107">
        <f ca="1">SUMIF('3_CC_SupplyEvaluation'!$D:$R,(AE$11&amp;$E134),'3_CC_SupplyEvaluation'!$R:$R)</f>
        <v>0</v>
      </c>
      <c r="AH134" s="105">
        <f ca="1">SUMIF('3_CC_SupplyEvaluation'!$C:$J,(AH$11&amp;$D134),'3_CC_SupplyEvaluation'!$I:$I)</f>
        <v>0</v>
      </c>
      <c r="AI134" s="106">
        <f ca="1">SUMIF('3_CC_SupplyEvaluation'!$D:$R,(AH$11&amp;$E134),'3_CC_SupplyEvaluation'!$Q:$Q)</f>
        <v>0</v>
      </c>
      <c r="AJ134" s="107">
        <f ca="1">SUMIF('3_CC_SupplyEvaluation'!$D:$R,(AH$11&amp;$E134),'3_CC_SupplyEvaluation'!$R:$R)</f>
        <v>0</v>
      </c>
      <c r="AK134" s="105">
        <f ca="1">SUMIF('3_CC_SupplyEvaluation'!$C:$J,(AK$11&amp;$D134),'3_CC_SupplyEvaluation'!$I:$I)</f>
        <v>0</v>
      </c>
      <c r="AL134" s="106">
        <f ca="1">SUMIF('3_CC_SupplyEvaluation'!$D:$R,(AK$11&amp;$E134),'3_CC_SupplyEvaluation'!$Q:$Q)</f>
        <v>0</v>
      </c>
      <c r="AM134" s="107">
        <f ca="1">SUMIF('3_CC_SupplyEvaluation'!$D:$R,(AK$11&amp;$E134),'3_CC_SupplyEvaluation'!$R:$R)</f>
        <v>0</v>
      </c>
      <c r="AN134" s="105">
        <f ca="1">SUMIF('3_CC_SupplyEvaluation'!$C:$J,(AN$11&amp;$D134),'3_CC_SupplyEvaluation'!$I:$I)</f>
        <v>0</v>
      </c>
      <c r="AO134" s="106">
        <f ca="1">SUMIF('3_CC_SupplyEvaluation'!$D:$R,(AN$11&amp;$E134),'3_CC_SupplyEvaluation'!$Q:$Q)</f>
        <v>0</v>
      </c>
      <c r="AP134" s="107">
        <f ca="1">SUMIF('3_CC_SupplyEvaluation'!$D:$R,(AN$11&amp;$E134),'3_CC_SupplyEvaluation'!$R:$R)</f>
        <v>0</v>
      </c>
    </row>
    <row r="135" spans="1:42" ht="13.9" customHeight="1">
      <c r="A135" s="159"/>
      <c r="B135" s="161"/>
      <c r="C135" s="58">
        <v>2</v>
      </c>
      <c r="D135" s="54">
        <f>F135</f>
        <v>0</v>
      </c>
      <c r="E135" s="54" t="str">
        <f>F135&amp;H135&amp;J135</f>
        <v>000</v>
      </c>
      <c r="F135" s="54">
        <f>'2_CC_DemandEvaluation'!C121</f>
        <v>0</v>
      </c>
      <c r="G135" s="123" t="str">
        <f>'2_CC_DemandEvaluation'!G121</f>
        <v/>
      </c>
      <c r="H135" s="54">
        <f>'2_CC_DemandEvaluation'!H121</f>
        <v>0</v>
      </c>
      <c r="I135" s="54">
        <f>'2_CC_DemandEvaluation'!J121</f>
        <v>0</v>
      </c>
      <c r="J135" s="54">
        <f>'2_CC_DemandEvaluation'!L121</f>
        <v>0</v>
      </c>
      <c r="K135" s="123" t="str">
        <f>'2_CC_DemandEvaluation'!O121</f>
        <v/>
      </c>
      <c r="L135" s="104" t="str">
        <f t="shared" si="9"/>
        <v/>
      </c>
      <c r="M135" s="105">
        <f ca="1">SUMIF('3_CC_SupplyEvaluation'!$C:$J,(M$11&amp;$D135),'3_CC_SupplyEvaluation'!$I:$I)</f>
        <v>0</v>
      </c>
      <c r="N135" s="106">
        <f ca="1">SUMIF('3_CC_SupplyEvaluation'!$D:$R,(M$11&amp;$E135),'3_CC_SupplyEvaluation'!$Q:$Q)</f>
        <v>0</v>
      </c>
      <c r="O135" s="107">
        <f ca="1">SUMIF('3_CC_SupplyEvaluation'!$D:$R,(M$11&amp;$E135),'3_CC_SupplyEvaluation'!$R:$R)</f>
        <v>0</v>
      </c>
      <c r="P135" s="105">
        <f ca="1">SUMIF('3_CC_SupplyEvaluation'!$C:$J,(P$11&amp;$D135),'3_CC_SupplyEvaluation'!$I:$I)</f>
        <v>0</v>
      </c>
      <c r="Q135" s="106">
        <f ca="1">SUMIF('3_CC_SupplyEvaluation'!$D:$R,(P$11&amp;$E135),'3_CC_SupplyEvaluation'!$Q:$Q)</f>
        <v>0</v>
      </c>
      <c r="R135" s="107">
        <f ca="1">SUMIF('3_CC_SupplyEvaluation'!$D:$R,(P$11&amp;$E135),'3_CC_SupplyEvaluation'!$R:$R)</f>
        <v>0</v>
      </c>
      <c r="S135" s="105">
        <f ca="1">SUMIF('3_CC_SupplyEvaluation'!$C:$J,(S$11&amp;$D135),'3_CC_SupplyEvaluation'!$I:$I)</f>
        <v>0</v>
      </c>
      <c r="T135" s="106">
        <f ca="1">SUMIF('3_CC_SupplyEvaluation'!$D:$R,(S$11&amp;$E135),'3_CC_SupplyEvaluation'!$Q:$Q)</f>
        <v>0</v>
      </c>
      <c r="U135" s="107">
        <f ca="1">SUMIF('3_CC_SupplyEvaluation'!$D:$R,(S$11&amp;$E135),'3_CC_SupplyEvaluation'!$R:$R)</f>
        <v>0</v>
      </c>
      <c r="V135" s="105">
        <f ca="1">SUMIF('3_CC_SupplyEvaluation'!$C:$J,(V$11&amp;$D135),'3_CC_SupplyEvaluation'!$I:$I)</f>
        <v>0</v>
      </c>
      <c r="W135" s="106">
        <f ca="1">SUMIF('3_CC_SupplyEvaluation'!$D:$R,(V$11&amp;$E135),'3_CC_SupplyEvaluation'!$Q:$Q)</f>
        <v>0</v>
      </c>
      <c r="X135" s="107">
        <f ca="1">SUMIF('3_CC_SupplyEvaluation'!$D:$R,(V$11&amp;$E135),'3_CC_SupplyEvaluation'!$R:$R)</f>
        <v>0</v>
      </c>
      <c r="Y135" s="105">
        <f ca="1">SUMIF('3_CC_SupplyEvaluation'!$C:$J,(Y$11&amp;$D135),'3_CC_SupplyEvaluation'!$I:$I)</f>
        <v>0</v>
      </c>
      <c r="Z135" s="106">
        <f ca="1">SUMIF('3_CC_SupplyEvaluation'!$D:$R,(Y$11&amp;$E135),'3_CC_SupplyEvaluation'!$Q:$Q)</f>
        <v>0</v>
      </c>
      <c r="AA135" s="107">
        <f ca="1">SUMIF('3_CC_SupplyEvaluation'!$D:$R,(Y$11&amp;$E135),'3_CC_SupplyEvaluation'!$R:$R)</f>
        <v>0</v>
      </c>
      <c r="AB135" s="105">
        <f ca="1">SUMIF('3_CC_SupplyEvaluation'!$C:$J,(AB$11&amp;$D135),'3_CC_SupplyEvaluation'!$I:$I)</f>
        <v>0</v>
      </c>
      <c r="AC135" s="106">
        <f ca="1">SUMIF('3_CC_SupplyEvaluation'!$D:$R,(AB$11&amp;$E135),'3_CC_SupplyEvaluation'!$Q:$Q)</f>
        <v>0</v>
      </c>
      <c r="AD135" s="107">
        <f ca="1">SUMIF('3_CC_SupplyEvaluation'!$D:$R,(AB$11&amp;$E135),'3_CC_SupplyEvaluation'!$R:$R)</f>
        <v>0</v>
      </c>
      <c r="AE135" s="105">
        <f ca="1">SUMIF('3_CC_SupplyEvaluation'!$C:$J,(AE$11&amp;$D135),'3_CC_SupplyEvaluation'!$I:$I)</f>
        <v>0</v>
      </c>
      <c r="AF135" s="106">
        <f ca="1">SUMIF('3_CC_SupplyEvaluation'!$D:$R,(AE$11&amp;$E135),'3_CC_SupplyEvaluation'!$Q:$Q)</f>
        <v>0</v>
      </c>
      <c r="AG135" s="107">
        <f ca="1">SUMIF('3_CC_SupplyEvaluation'!$D:$R,(AE$11&amp;$E135),'3_CC_SupplyEvaluation'!$R:$R)</f>
        <v>0</v>
      </c>
      <c r="AH135" s="105">
        <f ca="1">SUMIF('3_CC_SupplyEvaluation'!$C:$J,(AH$11&amp;$D135),'3_CC_SupplyEvaluation'!$I:$I)</f>
        <v>0</v>
      </c>
      <c r="AI135" s="106">
        <f ca="1">SUMIF('3_CC_SupplyEvaluation'!$D:$R,(AH$11&amp;$E135),'3_CC_SupplyEvaluation'!$Q:$Q)</f>
        <v>0</v>
      </c>
      <c r="AJ135" s="107">
        <f ca="1">SUMIF('3_CC_SupplyEvaluation'!$D:$R,(AH$11&amp;$E135),'3_CC_SupplyEvaluation'!$R:$R)</f>
        <v>0</v>
      </c>
      <c r="AK135" s="105">
        <f ca="1">SUMIF('3_CC_SupplyEvaluation'!$C:$J,(AK$11&amp;$D135),'3_CC_SupplyEvaluation'!$I:$I)</f>
        <v>0</v>
      </c>
      <c r="AL135" s="106">
        <f ca="1">SUMIF('3_CC_SupplyEvaluation'!$D:$R,(AK$11&amp;$E135),'3_CC_SupplyEvaluation'!$Q:$Q)</f>
        <v>0</v>
      </c>
      <c r="AM135" s="107">
        <f ca="1">SUMIF('3_CC_SupplyEvaluation'!$D:$R,(AK$11&amp;$E135),'3_CC_SupplyEvaluation'!$R:$R)</f>
        <v>0</v>
      </c>
      <c r="AN135" s="105">
        <f ca="1">SUMIF('3_CC_SupplyEvaluation'!$C:$J,(AN$11&amp;$D135),'3_CC_SupplyEvaluation'!$I:$I)</f>
        <v>0</v>
      </c>
      <c r="AO135" s="106">
        <f ca="1">SUMIF('3_CC_SupplyEvaluation'!$D:$R,(AN$11&amp;$E135),'3_CC_SupplyEvaluation'!$Q:$Q)</f>
        <v>0</v>
      </c>
      <c r="AP135" s="107">
        <f ca="1">SUMIF('3_CC_SupplyEvaluation'!$D:$R,(AN$11&amp;$E135),'3_CC_SupplyEvaluation'!$R:$R)</f>
        <v>0</v>
      </c>
    </row>
    <row r="136" spans="1:42" ht="13.9" customHeight="1">
      <c r="A136" s="159"/>
      <c r="B136" s="161"/>
      <c r="C136" s="58">
        <v>3</v>
      </c>
      <c r="D136" s="54">
        <f>F136</f>
        <v>0</v>
      </c>
      <c r="E136" s="54" t="str">
        <f>F136&amp;H136&amp;J136</f>
        <v>000</v>
      </c>
      <c r="F136" s="54">
        <f>'2_CC_DemandEvaluation'!C122</f>
        <v>0</v>
      </c>
      <c r="G136" s="123" t="str">
        <f>'2_CC_DemandEvaluation'!G122</f>
        <v/>
      </c>
      <c r="H136" s="54">
        <f>'2_CC_DemandEvaluation'!H122</f>
        <v>0</v>
      </c>
      <c r="I136" s="54">
        <f>'2_CC_DemandEvaluation'!J122</f>
        <v>0</v>
      </c>
      <c r="J136" s="54">
        <f>'2_CC_DemandEvaluation'!L122</f>
        <v>0</v>
      </c>
      <c r="K136" s="123" t="str">
        <f>'2_CC_DemandEvaluation'!O122</f>
        <v/>
      </c>
      <c r="L136" s="104" t="str">
        <f t="shared" si="9"/>
        <v/>
      </c>
      <c r="M136" s="105">
        <f ca="1">SUMIF('3_CC_SupplyEvaluation'!$C:$J,(M$11&amp;$D136),'3_CC_SupplyEvaluation'!$I:$I)</f>
        <v>0</v>
      </c>
      <c r="N136" s="106">
        <f ca="1">SUMIF('3_CC_SupplyEvaluation'!$D:$R,(M$11&amp;$E136),'3_CC_SupplyEvaluation'!$Q:$Q)</f>
        <v>0</v>
      </c>
      <c r="O136" s="107">
        <f ca="1">SUMIF('3_CC_SupplyEvaluation'!$D:$R,(M$11&amp;$E136),'3_CC_SupplyEvaluation'!$R:$R)</f>
        <v>0</v>
      </c>
      <c r="P136" s="105">
        <f ca="1">SUMIF('3_CC_SupplyEvaluation'!$C:$J,(P$11&amp;$D136),'3_CC_SupplyEvaluation'!$I:$I)</f>
        <v>0</v>
      </c>
      <c r="Q136" s="106">
        <f ca="1">SUMIF('3_CC_SupplyEvaluation'!$D:$R,(P$11&amp;$E136),'3_CC_SupplyEvaluation'!$Q:$Q)</f>
        <v>0</v>
      </c>
      <c r="R136" s="107">
        <f ca="1">SUMIF('3_CC_SupplyEvaluation'!$D:$R,(P$11&amp;$E136),'3_CC_SupplyEvaluation'!$R:$R)</f>
        <v>0</v>
      </c>
      <c r="S136" s="105">
        <f ca="1">SUMIF('3_CC_SupplyEvaluation'!$C:$J,(S$11&amp;$D136),'3_CC_SupplyEvaluation'!$I:$I)</f>
        <v>0</v>
      </c>
      <c r="T136" s="106">
        <f ca="1">SUMIF('3_CC_SupplyEvaluation'!$D:$R,(S$11&amp;$E136),'3_CC_SupplyEvaluation'!$Q:$Q)</f>
        <v>0</v>
      </c>
      <c r="U136" s="107">
        <f ca="1">SUMIF('3_CC_SupplyEvaluation'!$D:$R,(S$11&amp;$E136),'3_CC_SupplyEvaluation'!$R:$R)</f>
        <v>0</v>
      </c>
      <c r="V136" s="105">
        <f ca="1">SUMIF('3_CC_SupplyEvaluation'!$C:$J,(V$11&amp;$D136),'3_CC_SupplyEvaluation'!$I:$I)</f>
        <v>0</v>
      </c>
      <c r="W136" s="106">
        <f ca="1">SUMIF('3_CC_SupplyEvaluation'!$D:$R,(V$11&amp;$E136),'3_CC_SupplyEvaluation'!$Q:$Q)</f>
        <v>0</v>
      </c>
      <c r="X136" s="107">
        <f ca="1">SUMIF('3_CC_SupplyEvaluation'!$D:$R,(V$11&amp;$E136),'3_CC_SupplyEvaluation'!$R:$R)</f>
        <v>0</v>
      </c>
      <c r="Y136" s="105">
        <f ca="1">SUMIF('3_CC_SupplyEvaluation'!$C:$J,(Y$11&amp;$D136),'3_CC_SupplyEvaluation'!$I:$I)</f>
        <v>0</v>
      </c>
      <c r="Z136" s="106">
        <f ca="1">SUMIF('3_CC_SupplyEvaluation'!$D:$R,(Y$11&amp;$E136),'3_CC_SupplyEvaluation'!$Q:$Q)</f>
        <v>0</v>
      </c>
      <c r="AA136" s="107">
        <f ca="1">SUMIF('3_CC_SupplyEvaluation'!$D:$R,(Y$11&amp;$E136),'3_CC_SupplyEvaluation'!$R:$R)</f>
        <v>0</v>
      </c>
      <c r="AB136" s="105">
        <f ca="1">SUMIF('3_CC_SupplyEvaluation'!$C:$J,(AB$11&amp;$D136),'3_CC_SupplyEvaluation'!$I:$I)</f>
        <v>0</v>
      </c>
      <c r="AC136" s="106">
        <f ca="1">SUMIF('3_CC_SupplyEvaluation'!$D:$R,(AB$11&amp;$E136),'3_CC_SupplyEvaluation'!$Q:$Q)</f>
        <v>0</v>
      </c>
      <c r="AD136" s="107">
        <f ca="1">SUMIF('3_CC_SupplyEvaluation'!$D:$R,(AB$11&amp;$E136),'3_CC_SupplyEvaluation'!$R:$R)</f>
        <v>0</v>
      </c>
      <c r="AE136" s="105">
        <f ca="1">SUMIF('3_CC_SupplyEvaluation'!$C:$J,(AE$11&amp;$D136),'3_CC_SupplyEvaluation'!$I:$I)</f>
        <v>0</v>
      </c>
      <c r="AF136" s="106">
        <f ca="1">SUMIF('3_CC_SupplyEvaluation'!$D:$R,(AE$11&amp;$E136),'3_CC_SupplyEvaluation'!$Q:$Q)</f>
        <v>0</v>
      </c>
      <c r="AG136" s="107">
        <f ca="1">SUMIF('3_CC_SupplyEvaluation'!$D:$R,(AE$11&amp;$E136),'3_CC_SupplyEvaluation'!$R:$R)</f>
        <v>0</v>
      </c>
      <c r="AH136" s="105">
        <f ca="1">SUMIF('3_CC_SupplyEvaluation'!$C:$J,(AH$11&amp;$D136),'3_CC_SupplyEvaluation'!$I:$I)</f>
        <v>0</v>
      </c>
      <c r="AI136" s="106">
        <f ca="1">SUMIF('3_CC_SupplyEvaluation'!$D:$R,(AH$11&amp;$E136),'3_CC_SupplyEvaluation'!$Q:$Q)</f>
        <v>0</v>
      </c>
      <c r="AJ136" s="107">
        <f ca="1">SUMIF('3_CC_SupplyEvaluation'!$D:$R,(AH$11&amp;$E136),'3_CC_SupplyEvaluation'!$R:$R)</f>
        <v>0</v>
      </c>
      <c r="AK136" s="105">
        <f ca="1">SUMIF('3_CC_SupplyEvaluation'!$C:$J,(AK$11&amp;$D136),'3_CC_SupplyEvaluation'!$I:$I)</f>
        <v>0</v>
      </c>
      <c r="AL136" s="106">
        <f ca="1">SUMIF('3_CC_SupplyEvaluation'!$D:$R,(AK$11&amp;$E136),'3_CC_SupplyEvaluation'!$Q:$Q)</f>
        <v>0</v>
      </c>
      <c r="AM136" s="107">
        <f ca="1">SUMIF('3_CC_SupplyEvaluation'!$D:$R,(AK$11&amp;$E136),'3_CC_SupplyEvaluation'!$R:$R)</f>
        <v>0</v>
      </c>
      <c r="AN136" s="105">
        <f ca="1">SUMIF('3_CC_SupplyEvaluation'!$C:$J,(AN$11&amp;$D136),'3_CC_SupplyEvaluation'!$I:$I)</f>
        <v>0</v>
      </c>
      <c r="AO136" s="106">
        <f ca="1">SUMIF('3_CC_SupplyEvaluation'!$D:$R,(AN$11&amp;$E136),'3_CC_SupplyEvaluation'!$Q:$Q)</f>
        <v>0</v>
      </c>
      <c r="AP136" s="107">
        <f ca="1">SUMIF('3_CC_SupplyEvaluation'!$D:$R,(AN$11&amp;$E136),'3_CC_SupplyEvaluation'!$R:$R)</f>
        <v>0</v>
      </c>
    </row>
    <row r="137" spans="1:42" ht="13.9" customHeight="1">
      <c r="A137" s="159"/>
      <c r="B137" s="161"/>
      <c r="C137" s="58">
        <v>4</v>
      </c>
      <c r="D137" s="54">
        <f>F137</f>
        <v>0</v>
      </c>
      <c r="E137" s="54" t="str">
        <f>F137&amp;H137&amp;J137</f>
        <v>000</v>
      </c>
      <c r="F137" s="54">
        <f>'2_CC_DemandEvaluation'!C123</f>
        <v>0</v>
      </c>
      <c r="G137" s="123" t="str">
        <f>'2_CC_DemandEvaluation'!G123</f>
        <v/>
      </c>
      <c r="H137" s="54">
        <f>'2_CC_DemandEvaluation'!H123</f>
        <v>0</v>
      </c>
      <c r="I137" s="54">
        <f>'2_CC_DemandEvaluation'!J123</f>
        <v>0</v>
      </c>
      <c r="J137" s="54">
        <f>'2_CC_DemandEvaluation'!L123</f>
        <v>0</v>
      </c>
      <c r="K137" s="123" t="str">
        <f>'2_CC_DemandEvaluation'!O123</f>
        <v/>
      </c>
      <c r="L137" s="104" t="str">
        <f>IFERROR(K137*G137,"")</f>
        <v/>
      </c>
      <c r="M137" s="105">
        <f ca="1">SUMIF('3_CC_SupplyEvaluation'!$C:$J,(M$11&amp;$D137),'3_CC_SupplyEvaluation'!$I:$I)</f>
        <v>0</v>
      </c>
      <c r="N137" s="106">
        <f ca="1">SUMIF('3_CC_SupplyEvaluation'!$D:$R,(M$11&amp;$E137),'3_CC_SupplyEvaluation'!$Q:$Q)</f>
        <v>0</v>
      </c>
      <c r="O137" s="107">
        <f ca="1">SUMIF('3_CC_SupplyEvaluation'!$D:$R,(M$11&amp;$E137),'3_CC_SupplyEvaluation'!$R:$R)</f>
        <v>0</v>
      </c>
      <c r="P137" s="105">
        <f ca="1">SUMIF('3_CC_SupplyEvaluation'!$C:$J,(P$11&amp;$D137),'3_CC_SupplyEvaluation'!$I:$I)</f>
        <v>0</v>
      </c>
      <c r="Q137" s="106">
        <f ca="1">SUMIF('3_CC_SupplyEvaluation'!$D:$R,(P$11&amp;$E137),'3_CC_SupplyEvaluation'!$Q:$Q)</f>
        <v>0</v>
      </c>
      <c r="R137" s="107">
        <f ca="1">SUMIF('3_CC_SupplyEvaluation'!$D:$R,(P$11&amp;$E137),'3_CC_SupplyEvaluation'!$R:$R)</f>
        <v>0</v>
      </c>
      <c r="S137" s="105">
        <f ca="1">SUMIF('3_CC_SupplyEvaluation'!$C:$J,(S$11&amp;$D137),'3_CC_SupplyEvaluation'!$I:$I)</f>
        <v>0</v>
      </c>
      <c r="T137" s="106">
        <f ca="1">SUMIF('3_CC_SupplyEvaluation'!$D:$R,(S$11&amp;$E137),'3_CC_SupplyEvaluation'!$Q:$Q)</f>
        <v>0</v>
      </c>
      <c r="U137" s="107">
        <f ca="1">SUMIF('3_CC_SupplyEvaluation'!$D:$R,(S$11&amp;$E137),'3_CC_SupplyEvaluation'!$R:$R)</f>
        <v>0</v>
      </c>
      <c r="V137" s="105">
        <f ca="1">SUMIF('3_CC_SupplyEvaluation'!$C:$J,(V$11&amp;$D137),'3_CC_SupplyEvaluation'!$I:$I)</f>
        <v>0</v>
      </c>
      <c r="W137" s="106">
        <f ca="1">SUMIF('3_CC_SupplyEvaluation'!$D:$R,(V$11&amp;$E137),'3_CC_SupplyEvaluation'!$Q:$Q)</f>
        <v>0</v>
      </c>
      <c r="X137" s="107">
        <f ca="1">SUMIF('3_CC_SupplyEvaluation'!$D:$R,(V$11&amp;$E137),'3_CC_SupplyEvaluation'!$R:$R)</f>
        <v>0</v>
      </c>
      <c r="Y137" s="105">
        <f ca="1">SUMIF('3_CC_SupplyEvaluation'!$C:$J,(Y$11&amp;$D137),'3_CC_SupplyEvaluation'!$I:$I)</f>
        <v>0</v>
      </c>
      <c r="Z137" s="106">
        <f ca="1">SUMIF('3_CC_SupplyEvaluation'!$D:$R,(Y$11&amp;$E137),'3_CC_SupplyEvaluation'!$Q:$Q)</f>
        <v>0</v>
      </c>
      <c r="AA137" s="107">
        <f ca="1">SUMIF('3_CC_SupplyEvaluation'!$D:$R,(Y$11&amp;$E137),'3_CC_SupplyEvaluation'!$R:$R)</f>
        <v>0</v>
      </c>
      <c r="AB137" s="105">
        <f ca="1">SUMIF('3_CC_SupplyEvaluation'!$C:$J,(AB$11&amp;$D137),'3_CC_SupplyEvaluation'!$I:$I)</f>
        <v>0</v>
      </c>
      <c r="AC137" s="106">
        <f ca="1">SUMIF('3_CC_SupplyEvaluation'!$D:$R,(AB$11&amp;$E137),'3_CC_SupplyEvaluation'!$Q:$Q)</f>
        <v>0</v>
      </c>
      <c r="AD137" s="107">
        <f ca="1">SUMIF('3_CC_SupplyEvaluation'!$D:$R,(AB$11&amp;$E137),'3_CC_SupplyEvaluation'!$R:$R)</f>
        <v>0</v>
      </c>
      <c r="AE137" s="105">
        <f ca="1">SUMIF('3_CC_SupplyEvaluation'!$C:$J,(AE$11&amp;$D137),'3_CC_SupplyEvaluation'!$I:$I)</f>
        <v>0</v>
      </c>
      <c r="AF137" s="106">
        <f ca="1">SUMIF('3_CC_SupplyEvaluation'!$D:$R,(AE$11&amp;$E137),'3_CC_SupplyEvaluation'!$Q:$Q)</f>
        <v>0</v>
      </c>
      <c r="AG137" s="107">
        <f ca="1">SUMIF('3_CC_SupplyEvaluation'!$D:$R,(AE$11&amp;$E137),'3_CC_SupplyEvaluation'!$R:$R)</f>
        <v>0</v>
      </c>
      <c r="AH137" s="105">
        <f ca="1">SUMIF('3_CC_SupplyEvaluation'!$C:$J,(AH$11&amp;$D137),'3_CC_SupplyEvaluation'!$I:$I)</f>
        <v>0</v>
      </c>
      <c r="AI137" s="106">
        <f ca="1">SUMIF('3_CC_SupplyEvaluation'!$D:$R,(AH$11&amp;$E137),'3_CC_SupplyEvaluation'!$Q:$Q)</f>
        <v>0</v>
      </c>
      <c r="AJ137" s="107">
        <f ca="1">SUMIF('3_CC_SupplyEvaluation'!$D:$R,(AH$11&amp;$E137),'3_CC_SupplyEvaluation'!$R:$R)</f>
        <v>0</v>
      </c>
      <c r="AK137" s="105">
        <f ca="1">SUMIF('3_CC_SupplyEvaluation'!$C:$J,(AK$11&amp;$D137),'3_CC_SupplyEvaluation'!$I:$I)</f>
        <v>0</v>
      </c>
      <c r="AL137" s="106">
        <f ca="1">SUMIF('3_CC_SupplyEvaluation'!$D:$R,(AK$11&amp;$E137),'3_CC_SupplyEvaluation'!$Q:$Q)</f>
        <v>0</v>
      </c>
      <c r="AM137" s="107">
        <f ca="1">SUMIF('3_CC_SupplyEvaluation'!$D:$R,(AK$11&amp;$E137),'3_CC_SupplyEvaluation'!$R:$R)</f>
        <v>0</v>
      </c>
      <c r="AN137" s="105">
        <f ca="1">SUMIF('3_CC_SupplyEvaluation'!$C:$J,(AN$11&amp;$D137),'3_CC_SupplyEvaluation'!$I:$I)</f>
        <v>0</v>
      </c>
      <c r="AO137" s="106">
        <f ca="1">SUMIF('3_CC_SupplyEvaluation'!$D:$R,(AN$11&amp;$E137),'3_CC_SupplyEvaluation'!$Q:$Q)</f>
        <v>0</v>
      </c>
      <c r="AP137" s="107">
        <f ca="1">SUMIF('3_CC_SupplyEvaluation'!$D:$R,(AN$11&amp;$E137),'3_CC_SupplyEvaluation'!$R:$R)</f>
        <v>0</v>
      </c>
    </row>
    <row r="138" spans="1:42" ht="14.45" customHeight="1" thickBot="1">
      <c r="A138" s="160"/>
      <c r="B138" s="162"/>
      <c r="C138" s="93">
        <v>5</v>
      </c>
      <c r="D138" s="95">
        <f>F138</f>
        <v>0</v>
      </c>
      <c r="E138" s="95" t="str">
        <f>F138&amp;H138&amp;J138</f>
        <v>000</v>
      </c>
      <c r="F138" s="95">
        <f>'2_CC_DemandEvaluation'!C124</f>
        <v>0</v>
      </c>
      <c r="G138" s="124" t="str">
        <f>'2_CC_DemandEvaluation'!G124</f>
        <v/>
      </c>
      <c r="H138" s="95">
        <f>'2_CC_DemandEvaluation'!H124</f>
        <v>0</v>
      </c>
      <c r="I138" s="95">
        <f>'2_CC_DemandEvaluation'!J124</f>
        <v>0</v>
      </c>
      <c r="J138" s="95">
        <f>'2_CC_DemandEvaluation'!L124</f>
        <v>0</v>
      </c>
      <c r="K138" s="124" t="str">
        <f>'2_CC_DemandEvaluation'!O124</f>
        <v/>
      </c>
      <c r="L138" s="108" t="str">
        <f>IFERROR(K138*G138,"")</f>
        <v/>
      </c>
      <c r="M138" s="109">
        <f ca="1">SUMIF('3_CC_SupplyEvaluation'!$C:$J,(M$11&amp;$D138),'3_CC_SupplyEvaluation'!$I:$I)</f>
        <v>0</v>
      </c>
      <c r="N138" s="110">
        <f ca="1">SUMIF('3_CC_SupplyEvaluation'!$D:$R,(M$11&amp;$E138),'3_CC_SupplyEvaluation'!$Q:$Q)</f>
        <v>0</v>
      </c>
      <c r="O138" s="111">
        <f ca="1">SUMIF('3_CC_SupplyEvaluation'!$D:$R,(M$11&amp;$E138),'3_CC_SupplyEvaluation'!$R:$R)</f>
        <v>0</v>
      </c>
      <c r="P138" s="109">
        <f ca="1">SUMIF('3_CC_SupplyEvaluation'!$C:$J,(P$11&amp;$D138),'3_CC_SupplyEvaluation'!$I:$I)</f>
        <v>0</v>
      </c>
      <c r="Q138" s="110">
        <f ca="1">SUMIF('3_CC_SupplyEvaluation'!$D:$R,(P$11&amp;$E138),'3_CC_SupplyEvaluation'!$Q:$Q)</f>
        <v>0</v>
      </c>
      <c r="R138" s="111">
        <f ca="1">SUMIF('3_CC_SupplyEvaluation'!$D:$R,(P$11&amp;$E138),'3_CC_SupplyEvaluation'!$R:$R)</f>
        <v>0</v>
      </c>
      <c r="S138" s="109">
        <f ca="1">SUMIF('3_CC_SupplyEvaluation'!$C:$J,(S$11&amp;$D138),'3_CC_SupplyEvaluation'!$I:$I)</f>
        <v>0</v>
      </c>
      <c r="T138" s="110">
        <f ca="1">SUMIF('3_CC_SupplyEvaluation'!$D:$R,(S$11&amp;$E138),'3_CC_SupplyEvaluation'!$Q:$Q)</f>
        <v>0</v>
      </c>
      <c r="U138" s="111">
        <f ca="1">SUMIF('3_CC_SupplyEvaluation'!$D:$R,(S$11&amp;$E138),'3_CC_SupplyEvaluation'!$R:$R)</f>
        <v>0</v>
      </c>
      <c r="V138" s="109">
        <f ca="1">SUMIF('3_CC_SupplyEvaluation'!$C:$J,(V$11&amp;$D138),'3_CC_SupplyEvaluation'!$I:$I)</f>
        <v>0</v>
      </c>
      <c r="W138" s="110">
        <f ca="1">SUMIF('3_CC_SupplyEvaluation'!$D:$R,(V$11&amp;$E138),'3_CC_SupplyEvaluation'!$Q:$Q)</f>
        <v>0</v>
      </c>
      <c r="X138" s="111">
        <f ca="1">SUMIF('3_CC_SupplyEvaluation'!$D:$R,(V$11&amp;$E138),'3_CC_SupplyEvaluation'!$R:$R)</f>
        <v>0</v>
      </c>
      <c r="Y138" s="109">
        <f ca="1">SUMIF('3_CC_SupplyEvaluation'!$C:$J,(Y$11&amp;$D138),'3_CC_SupplyEvaluation'!$I:$I)</f>
        <v>0</v>
      </c>
      <c r="Z138" s="110">
        <f ca="1">SUMIF('3_CC_SupplyEvaluation'!$D:$R,(Y$11&amp;$E138),'3_CC_SupplyEvaluation'!$Q:$Q)</f>
        <v>0</v>
      </c>
      <c r="AA138" s="111">
        <f ca="1">SUMIF('3_CC_SupplyEvaluation'!$D:$R,(Y$11&amp;$E138),'3_CC_SupplyEvaluation'!$R:$R)</f>
        <v>0</v>
      </c>
      <c r="AB138" s="109">
        <f ca="1">SUMIF('3_CC_SupplyEvaluation'!$C:$J,(AB$11&amp;$D138),'3_CC_SupplyEvaluation'!$I:$I)</f>
        <v>0</v>
      </c>
      <c r="AC138" s="110">
        <f ca="1">SUMIF('3_CC_SupplyEvaluation'!$D:$R,(AB$11&amp;$E138),'3_CC_SupplyEvaluation'!$Q:$Q)</f>
        <v>0</v>
      </c>
      <c r="AD138" s="111">
        <f ca="1">SUMIF('3_CC_SupplyEvaluation'!$D:$R,(AB$11&amp;$E138),'3_CC_SupplyEvaluation'!$R:$R)</f>
        <v>0</v>
      </c>
      <c r="AE138" s="109">
        <f ca="1">SUMIF('3_CC_SupplyEvaluation'!$C:$J,(AE$11&amp;$D138),'3_CC_SupplyEvaluation'!$I:$I)</f>
        <v>0</v>
      </c>
      <c r="AF138" s="110">
        <f ca="1">SUMIF('3_CC_SupplyEvaluation'!$D:$R,(AE$11&amp;$E138),'3_CC_SupplyEvaluation'!$Q:$Q)</f>
        <v>0</v>
      </c>
      <c r="AG138" s="111">
        <f ca="1">SUMIF('3_CC_SupplyEvaluation'!$D:$R,(AE$11&amp;$E138),'3_CC_SupplyEvaluation'!$R:$R)</f>
        <v>0</v>
      </c>
      <c r="AH138" s="109">
        <f ca="1">SUMIF('3_CC_SupplyEvaluation'!$C:$J,(AH$11&amp;$D138),'3_CC_SupplyEvaluation'!$I:$I)</f>
        <v>0</v>
      </c>
      <c r="AI138" s="110">
        <f ca="1">SUMIF('3_CC_SupplyEvaluation'!$D:$R,(AH$11&amp;$E138),'3_CC_SupplyEvaluation'!$Q:$Q)</f>
        <v>0</v>
      </c>
      <c r="AJ138" s="111">
        <f ca="1">SUMIF('3_CC_SupplyEvaluation'!$D:$R,(AH$11&amp;$E138),'3_CC_SupplyEvaluation'!$R:$R)</f>
        <v>0</v>
      </c>
      <c r="AK138" s="109">
        <f ca="1">SUMIF('3_CC_SupplyEvaluation'!$C:$J,(AK$11&amp;$D138),'3_CC_SupplyEvaluation'!$I:$I)</f>
        <v>0</v>
      </c>
      <c r="AL138" s="110">
        <f ca="1">SUMIF('3_CC_SupplyEvaluation'!$D:$R,(AK$11&amp;$E138),'3_CC_SupplyEvaluation'!$Q:$Q)</f>
        <v>0</v>
      </c>
      <c r="AM138" s="111">
        <f ca="1">SUMIF('3_CC_SupplyEvaluation'!$D:$R,(AK$11&amp;$E138),'3_CC_SupplyEvaluation'!$R:$R)</f>
        <v>0</v>
      </c>
      <c r="AN138" s="109">
        <f ca="1">SUMIF('3_CC_SupplyEvaluation'!$C:$J,(AN$11&amp;$D138),'3_CC_SupplyEvaluation'!$I:$I)</f>
        <v>0</v>
      </c>
      <c r="AO138" s="110">
        <f ca="1">SUMIF('3_CC_SupplyEvaluation'!$D:$R,(AN$11&amp;$E138),'3_CC_SupplyEvaluation'!$Q:$Q)</f>
        <v>0</v>
      </c>
      <c r="AP138" s="111">
        <f ca="1">SUMIF('3_CC_SupplyEvaluation'!$D:$R,(AN$11&amp;$E138),'3_CC_SupplyEvaluation'!$R:$R)</f>
        <v>0</v>
      </c>
    </row>
  </sheetData>
  <sheetProtection algorithmName="SHA-512" hashValue="nUFG/ld+QKPmtindhXB7oyj9PKpaUOwHkW1uzLa0nARixCIP8wN4y7DBYz5GJ3+9gU9fc934ENGBSJNlDjtXJQ==" saltValue="ZnKXHDv0FZFrkUYSIN9M2A==" spinCount="100000" sheet="1" objects="1" scenarios="1"/>
  <mergeCells count="120">
    <mergeCell ref="A43:A47"/>
    <mergeCell ref="B43:B47"/>
    <mergeCell ref="M37:O41"/>
    <mergeCell ref="P37:R41"/>
    <mergeCell ref="S37:U41"/>
    <mergeCell ref="V37:X41"/>
    <mergeCell ref="Y37:AA41"/>
    <mergeCell ref="AB37:AD41"/>
    <mergeCell ref="A30:A34"/>
    <mergeCell ref="B30:B34"/>
    <mergeCell ref="M24:O28"/>
    <mergeCell ref="P24:R28"/>
    <mergeCell ref="S24:U28"/>
    <mergeCell ref="V24:X28"/>
    <mergeCell ref="Y24:AA28"/>
    <mergeCell ref="AB24:AD28"/>
    <mergeCell ref="AE37:AG41"/>
    <mergeCell ref="A17:A21"/>
    <mergeCell ref="B17:B21"/>
    <mergeCell ref="M11:O15"/>
    <mergeCell ref="P11:R15"/>
    <mergeCell ref="S11:U15"/>
    <mergeCell ref="V11:X15"/>
    <mergeCell ref="Y11:AA15"/>
    <mergeCell ref="AB11:AD15"/>
    <mergeCell ref="AE24:AG28"/>
    <mergeCell ref="AN50:AP54"/>
    <mergeCell ref="M50:O54"/>
    <mergeCell ref="P50:R54"/>
    <mergeCell ref="S50:U54"/>
    <mergeCell ref="V50:X54"/>
    <mergeCell ref="Y50:AA54"/>
    <mergeCell ref="AE11:AG15"/>
    <mergeCell ref="AH11:AJ15"/>
    <mergeCell ref="AK11:AM15"/>
    <mergeCell ref="AN11:AP15"/>
    <mergeCell ref="AH24:AJ28"/>
    <mergeCell ref="AK24:AM28"/>
    <mergeCell ref="AN24:AP28"/>
    <mergeCell ref="AH37:AJ41"/>
    <mergeCell ref="AK37:AM41"/>
    <mergeCell ref="AN37:AP41"/>
    <mergeCell ref="A56:A60"/>
    <mergeCell ref="B56:B60"/>
    <mergeCell ref="M63:O67"/>
    <mergeCell ref="P63:R67"/>
    <mergeCell ref="S63:U67"/>
    <mergeCell ref="AB50:AD54"/>
    <mergeCell ref="AE50:AG54"/>
    <mergeCell ref="AH50:AJ54"/>
    <mergeCell ref="AK50:AM54"/>
    <mergeCell ref="A82:A86"/>
    <mergeCell ref="B82:B86"/>
    <mergeCell ref="M89:O93"/>
    <mergeCell ref="P89:R93"/>
    <mergeCell ref="S89:U93"/>
    <mergeCell ref="AK63:AM67"/>
    <mergeCell ref="AN63:AP67"/>
    <mergeCell ref="A69:A73"/>
    <mergeCell ref="B69:B73"/>
    <mergeCell ref="M76:O80"/>
    <mergeCell ref="P76:R80"/>
    <mergeCell ref="S76:U80"/>
    <mergeCell ref="V76:X80"/>
    <mergeCell ref="Y76:AA80"/>
    <mergeCell ref="AB76:AD80"/>
    <mergeCell ref="AE76:AG80"/>
    <mergeCell ref="AH76:AJ80"/>
    <mergeCell ref="AK76:AM80"/>
    <mergeCell ref="AN76:AP80"/>
    <mergeCell ref="V63:X67"/>
    <mergeCell ref="Y63:AA67"/>
    <mergeCell ref="AB63:AD67"/>
    <mergeCell ref="AE63:AG67"/>
    <mergeCell ref="AH63:AJ67"/>
    <mergeCell ref="A108:A112"/>
    <mergeCell ref="B108:B112"/>
    <mergeCell ref="M115:O119"/>
    <mergeCell ref="P115:R119"/>
    <mergeCell ref="S115:U119"/>
    <mergeCell ref="AK89:AM93"/>
    <mergeCell ref="AN89:AP93"/>
    <mergeCell ref="A95:A99"/>
    <mergeCell ref="B95:B99"/>
    <mergeCell ref="M102:O106"/>
    <mergeCell ref="P102:R106"/>
    <mergeCell ref="S102:U106"/>
    <mergeCell ref="V102:X106"/>
    <mergeCell ref="Y102:AA106"/>
    <mergeCell ref="AB102:AD106"/>
    <mergeCell ref="AE102:AG106"/>
    <mergeCell ref="AH102:AJ106"/>
    <mergeCell ref="AK102:AM106"/>
    <mergeCell ref="AN102:AP106"/>
    <mergeCell ref="V89:X93"/>
    <mergeCell ref="Y89:AA93"/>
    <mergeCell ref="AB89:AD93"/>
    <mergeCell ref="AE89:AG93"/>
    <mergeCell ref="AH89:AJ93"/>
    <mergeCell ref="A134:A138"/>
    <mergeCell ref="B134:B138"/>
    <mergeCell ref="AK115:AM119"/>
    <mergeCell ref="AN115:AP119"/>
    <mergeCell ref="A121:A125"/>
    <mergeCell ref="B121:B125"/>
    <mergeCell ref="M128:O132"/>
    <mergeCell ref="P128:R132"/>
    <mergeCell ref="S128:U132"/>
    <mergeCell ref="V128:X132"/>
    <mergeCell ref="Y128:AA132"/>
    <mergeCell ref="AB128:AD132"/>
    <mergeCell ref="AE128:AG132"/>
    <mergeCell ref="AH128:AJ132"/>
    <mergeCell ref="AK128:AM132"/>
    <mergeCell ref="AN128:AP132"/>
    <mergeCell ref="V115:X119"/>
    <mergeCell ref="Y115:AA119"/>
    <mergeCell ref="AB115:AD119"/>
    <mergeCell ref="AE115:AG119"/>
    <mergeCell ref="AH115:AJ119"/>
  </mergeCells>
  <conditionalFormatting sqref="O17:O21">
    <cfRule type="cellIs" dxfId="681" priority="674" stopIfTrue="1" operator="greaterThanOrEqual">
      <formula>$L17</formula>
    </cfRule>
    <cfRule type="cellIs" dxfId="680" priority="675" stopIfTrue="1" operator="equal">
      <formula>0</formula>
    </cfRule>
  </conditionalFormatting>
  <conditionalFormatting sqref="F17:F21 H17:J21 L17:L21 F30:F34 H30:J34 F43:F47 H43:J47 L30:L34 L43:L47">
    <cfRule type="cellIs" dxfId="679" priority="676" stopIfTrue="1" operator="equal">
      <formula>0</formula>
    </cfRule>
  </conditionalFormatting>
  <conditionalFormatting sqref="AN11 M11 P11 S11 V11 Y11 AB11 AE11 AH11 AK11">
    <cfRule type="expression" dxfId="678" priority="677" stopIfTrue="1">
      <formula>RIGHT(M11,3)="(1)"</formula>
    </cfRule>
    <cfRule type="expression" dxfId="677" priority="678" stopIfTrue="1">
      <formula>RIGHT(M11,3)="(2)"</formula>
    </cfRule>
    <cfRule type="expression" dxfId="676" priority="679" stopIfTrue="1">
      <formula>RIGHT(M11,3)="(3)"</formula>
    </cfRule>
  </conditionalFormatting>
  <conditionalFormatting sqref="M17:M21">
    <cfRule type="cellIs" dxfId="675" priority="680" stopIfTrue="1" operator="greaterThanOrEqual">
      <formula>$G17</formula>
    </cfRule>
    <cfRule type="cellIs" dxfId="674" priority="681" stopIfTrue="1" operator="equal">
      <formula>0</formula>
    </cfRule>
  </conditionalFormatting>
  <conditionalFormatting sqref="B17:B21 B30:B34 B43:B47">
    <cfRule type="cellIs" dxfId="673" priority="682" stopIfTrue="1" operator="equal">
      <formula>"(1) Best-in-Class"</formula>
    </cfRule>
    <cfRule type="cellIs" dxfId="672" priority="683" stopIfTrue="1" operator="equal">
      <formula>"(2) Low-Cost Country"</formula>
    </cfRule>
    <cfRule type="cellIs" dxfId="671" priority="684" stopIfTrue="1" operator="equal">
      <formula>"(3) Strategic Partner"</formula>
    </cfRule>
  </conditionalFormatting>
  <conditionalFormatting sqref="N17:N21">
    <cfRule type="cellIs" dxfId="670" priority="685" stopIfTrue="1" operator="greaterThanOrEqual">
      <formula>$K17</formula>
    </cfRule>
    <cfRule type="cellIs" dxfId="669" priority="686" stopIfTrue="1" operator="equal">
      <formula>0</formula>
    </cfRule>
  </conditionalFormatting>
  <conditionalFormatting sqref="R17:R21">
    <cfRule type="cellIs" dxfId="668" priority="668" stopIfTrue="1" operator="greaterThanOrEqual">
      <formula>$L17</formula>
    </cfRule>
    <cfRule type="cellIs" dxfId="667" priority="669" stopIfTrue="1" operator="equal">
      <formula>0</formula>
    </cfRule>
  </conditionalFormatting>
  <conditionalFormatting sqref="P17:P21">
    <cfRule type="cellIs" dxfId="666" priority="670" stopIfTrue="1" operator="greaterThanOrEqual">
      <formula>$G17</formula>
    </cfRule>
    <cfRule type="cellIs" dxfId="665" priority="671" stopIfTrue="1" operator="equal">
      <formula>0</formula>
    </cfRule>
  </conditionalFormatting>
  <conditionalFormatting sqref="Q17:Q21">
    <cfRule type="cellIs" dxfId="664" priority="672" stopIfTrue="1" operator="greaterThanOrEqual">
      <formula>$K17</formula>
    </cfRule>
    <cfRule type="cellIs" dxfId="663" priority="673" stopIfTrue="1" operator="equal">
      <formula>0</formula>
    </cfRule>
  </conditionalFormatting>
  <conditionalFormatting sqref="U17:U21">
    <cfRule type="cellIs" dxfId="662" priority="662" stopIfTrue="1" operator="greaterThanOrEqual">
      <formula>$L17</formula>
    </cfRule>
    <cfRule type="cellIs" dxfId="661" priority="663" stopIfTrue="1" operator="equal">
      <formula>0</formula>
    </cfRule>
  </conditionalFormatting>
  <conditionalFormatting sqref="S17:S21">
    <cfRule type="cellIs" dxfId="660" priority="664" stopIfTrue="1" operator="greaterThanOrEqual">
      <formula>$G17</formula>
    </cfRule>
    <cfRule type="cellIs" dxfId="659" priority="665" stopIfTrue="1" operator="equal">
      <formula>0</formula>
    </cfRule>
  </conditionalFormatting>
  <conditionalFormatting sqref="T17:T21">
    <cfRule type="cellIs" dxfId="658" priority="666" stopIfTrue="1" operator="greaterThanOrEqual">
      <formula>$K17</formula>
    </cfRule>
    <cfRule type="cellIs" dxfId="657" priority="667" stopIfTrue="1" operator="equal">
      <formula>0</formula>
    </cfRule>
  </conditionalFormatting>
  <conditionalFormatting sqref="X17:X21">
    <cfRule type="cellIs" dxfId="656" priority="656" stopIfTrue="1" operator="greaterThanOrEqual">
      <formula>$L17</formula>
    </cfRule>
    <cfRule type="cellIs" dxfId="655" priority="657" stopIfTrue="1" operator="equal">
      <formula>0</formula>
    </cfRule>
  </conditionalFormatting>
  <conditionalFormatting sqref="V17:V21">
    <cfRule type="cellIs" dxfId="654" priority="658" stopIfTrue="1" operator="greaterThanOrEqual">
      <formula>$G17</formula>
    </cfRule>
    <cfRule type="cellIs" dxfId="653" priority="659" stopIfTrue="1" operator="equal">
      <formula>0</formula>
    </cfRule>
  </conditionalFormatting>
  <conditionalFormatting sqref="W17:W21">
    <cfRule type="cellIs" dxfId="652" priority="660" stopIfTrue="1" operator="greaterThanOrEqual">
      <formula>$K17</formula>
    </cfRule>
    <cfRule type="cellIs" dxfId="651" priority="661" stopIfTrue="1" operator="equal">
      <formula>0</formula>
    </cfRule>
  </conditionalFormatting>
  <conditionalFormatting sqref="AA17:AA21">
    <cfRule type="cellIs" dxfId="650" priority="650" stopIfTrue="1" operator="greaterThanOrEqual">
      <formula>$L17</formula>
    </cfRule>
    <cfRule type="cellIs" dxfId="649" priority="651" stopIfTrue="1" operator="equal">
      <formula>0</formula>
    </cfRule>
  </conditionalFormatting>
  <conditionalFormatting sqref="Y17:Y21">
    <cfRule type="cellIs" dxfId="648" priority="652" stopIfTrue="1" operator="greaterThanOrEqual">
      <formula>$G17</formula>
    </cfRule>
    <cfRule type="cellIs" dxfId="647" priority="653" stopIfTrue="1" operator="equal">
      <formula>0</formula>
    </cfRule>
  </conditionalFormatting>
  <conditionalFormatting sqref="Z17:Z21">
    <cfRule type="cellIs" dxfId="646" priority="654" stopIfTrue="1" operator="greaterThanOrEqual">
      <formula>$K17</formula>
    </cfRule>
    <cfRule type="cellIs" dxfId="645" priority="655" stopIfTrue="1" operator="equal">
      <formula>0</formula>
    </cfRule>
  </conditionalFormatting>
  <conditionalFormatting sqref="AD17:AD21">
    <cfRule type="cellIs" dxfId="644" priority="644" stopIfTrue="1" operator="greaterThanOrEqual">
      <formula>$L17</formula>
    </cfRule>
    <cfRule type="cellIs" dxfId="643" priority="645" stopIfTrue="1" operator="equal">
      <formula>0</formula>
    </cfRule>
  </conditionalFormatting>
  <conditionalFormatting sqref="AB17:AB21">
    <cfRule type="cellIs" dxfId="642" priority="646" stopIfTrue="1" operator="greaterThanOrEqual">
      <formula>$G17</formula>
    </cfRule>
    <cfRule type="cellIs" dxfId="641" priority="647" stopIfTrue="1" operator="equal">
      <formula>0</formula>
    </cfRule>
  </conditionalFormatting>
  <conditionalFormatting sqref="AC17:AC21">
    <cfRule type="cellIs" dxfId="640" priority="648" stopIfTrue="1" operator="greaterThanOrEqual">
      <formula>$K17</formula>
    </cfRule>
    <cfRule type="cellIs" dxfId="639" priority="649" stopIfTrue="1" operator="equal">
      <formula>0</formula>
    </cfRule>
  </conditionalFormatting>
  <conditionalFormatting sqref="AG17:AG21">
    <cfRule type="cellIs" dxfId="638" priority="638" stopIfTrue="1" operator="greaterThanOrEqual">
      <formula>$L17</formula>
    </cfRule>
    <cfRule type="cellIs" dxfId="637" priority="639" stopIfTrue="1" operator="equal">
      <formula>0</formula>
    </cfRule>
  </conditionalFormatting>
  <conditionalFormatting sqref="AE17:AE21">
    <cfRule type="cellIs" dxfId="636" priority="640" stopIfTrue="1" operator="greaterThanOrEqual">
      <formula>$G17</formula>
    </cfRule>
    <cfRule type="cellIs" dxfId="635" priority="641" stopIfTrue="1" operator="equal">
      <formula>0</formula>
    </cfRule>
  </conditionalFormatting>
  <conditionalFormatting sqref="AF17:AF21">
    <cfRule type="cellIs" dxfId="634" priority="642" stopIfTrue="1" operator="greaterThanOrEqual">
      <formula>$K17</formula>
    </cfRule>
    <cfRule type="cellIs" dxfId="633" priority="643" stopIfTrue="1" operator="equal">
      <formula>0</formula>
    </cfRule>
  </conditionalFormatting>
  <conditionalFormatting sqref="AJ17:AJ21">
    <cfRule type="cellIs" dxfId="632" priority="632" stopIfTrue="1" operator="greaterThanOrEqual">
      <formula>$L17</formula>
    </cfRule>
    <cfRule type="cellIs" dxfId="631" priority="633" stopIfTrue="1" operator="equal">
      <formula>0</formula>
    </cfRule>
  </conditionalFormatting>
  <conditionalFormatting sqref="AH17:AH21">
    <cfRule type="cellIs" dxfId="630" priority="634" stopIfTrue="1" operator="greaterThanOrEqual">
      <formula>$G17</formula>
    </cfRule>
    <cfRule type="cellIs" dxfId="629" priority="635" stopIfTrue="1" operator="equal">
      <formula>0</formula>
    </cfRule>
  </conditionalFormatting>
  <conditionalFormatting sqref="AI17:AI21">
    <cfRule type="cellIs" dxfId="628" priority="636" stopIfTrue="1" operator="greaterThanOrEqual">
      <formula>$K17</formula>
    </cfRule>
    <cfRule type="cellIs" dxfId="627" priority="637" stopIfTrue="1" operator="equal">
      <formula>0</formula>
    </cfRule>
  </conditionalFormatting>
  <conditionalFormatting sqref="AM17:AM21">
    <cfRule type="cellIs" dxfId="626" priority="626" stopIfTrue="1" operator="greaterThanOrEqual">
      <formula>$L17</formula>
    </cfRule>
    <cfRule type="cellIs" dxfId="625" priority="627" stopIfTrue="1" operator="equal">
      <formula>0</formula>
    </cfRule>
  </conditionalFormatting>
  <conditionalFormatting sqref="AK17:AK21">
    <cfRule type="cellIs" dxfId="624" priority="628" stopIfTrue="1" operator="greaterThanOrEqual">
      <formula>$G17</formula>
    </cfRule>
    <cfRule type="cellIs" dxfId="623" priority="629" stopIfTrue="1" operator="equal">
      <formula>0</formula>
    </cfRule>
  </conditionalFormatting>
  <conditionalFormatting sqref="AL17:AL21">
    <cfRule type="cellIs" dxfId="622" priority="630" stopIfTrue="1" operator="greaterThanOrEqual">
      <formula>$K17</formula>
    </cfRule>
    <cfRule type="cellIs" dxfId="621" priority="631" stopIfTrue="1" operator="equal">
      <formula>0</formula>
    </cfRule>
  </conditionalFormatting>
  <conditionalFormatting sqref="AP17:AP21">
    <cfRule type="cellIs" dxfId="620" priority="620" stopIfTrue="1" operator="greaterThanOrEqual">
      <formula>$L17</formula>
    </cfRule>
    <cfRule type="cellIs" dxfId="619" priority="621" stopIfTrue="1" operator="equal">
      <formula>0</formula>
    </cfRule>
  </conditionalFormatting>
  <conditionalFormatting sqref="AN17:AN21">
    <cfRule type="cellIs" dxfId="618" priority="622" stopIfTrue="1" operator="greaterThanOrEqual">
      <formula>$G17</formula>
    </cfRule>
    <cfRule type="cellIs" dxfId="617" priority="623" stopIfTrue="1" operator="equal">
      <formula>0</formula>
    </cfRule>
  </conditionalFormatting>
  <conditionalFormatting sqref="AO17:AO21">
    <cfRule type="cellIs" dxfId="616" priority="624" stopIfTrue="1" operator="greaterThanOrEqual">
      <formula>$K17</formula>
    </cfRule>
    <cfRule type="cellIs" dxfId="615" priority="625" stopIfTrue="1" operator="equal">
      <formula>0</formula>
    </cfRule>
  </conditionalFormatting>
  <conditionalFormatting sqref="O30:O34">
    <cfRule type="cellIs" dxfId="614" priority="614" stopIfTrue="1" operator="greaterThanOrEqual">
      <formula>$L30</formula>
    </cfRule>
    <cfRule type="cellIs" dxfId="613" priority="615" stopIfTrue="1" operator="equal">
      <formula>0</formula>
    </cfRule>
  </conditionalFormatting>
  <conditionalFormatting sqref="M30:M34">
    <cfRule type="cellIs" dxfId="612" priority="616" stopIfTrue="1" operator="greaterThanOrEqual">
      <formula>$G30</formula>
    </cfRule>
    <cfRule type="cellIs" dxfId="611" priority="617" stopIfTrue="1" operator="equal">
      <formula>0</formula>
    </cfRule>
  </conditionalFormatting>
  <conditionalFormatting sqref="N30:N34">
    <cfRule type="cellIs" dxfId="610" priority="618" stopIfTrue="1" operator="greaterThanOrEqual">
      <formula>$K30</formula>
    </cfRule>
    <cfRule type="cellIs" dxfId="609" priority="619" stopIfTrue="1" operator="equal">
      <formula>0</formula>
    </cfRule>
  </conditionalFormatting>
  <conditionalFormatting sqref="R30:R34">
    <cfRule type="cellIs" dxfId="608" priority="608" stopIfTrue="1" operator="greaterThanOrEqual">
      <formula>$L30</formula>
    </cfRule>
    <cfRule type="cellIs" dxfId="607" priority="609" stopIfTrue="1" operator="equal">
      <formula>0</formula>
    </cfRule>
  </conditionalFormatting>
  <conditionalFormatting sqref="P30:P34">
    <cfRule type="cellIs" dxfId="606" priority="610" stopIfTrue="1" operator="greaterThanOrEqual">
      <formula>$G30</formula>
    </cfRule>
    <cfRule type="cellIs" dxfId="605" priority="611" stopIfTrue="1" operator="equal">
      <formula>0</formula>
    </cfRule>
  </conditionalFormatting>
  <conditionalFormatting sqref="Q30:Q34">
    <cfRule type="cellIs" dxfId="604" priority="612" stopIfTrue="1" operator="greaterThanOrEqual">
      <formula>$K30</formula>
    </cfRule>
    <cfRule type="cellIs" dxfId="603" priority="613" stopIfTrue="1" operator="equal">
      <formula>0</formula>
    </cfRule>
  </conditionalFormatting>
  <conditionalFormatting sqref="U30:U34">
    <cfRule type="cellIs" dxfId="602" priority="602" stopIfTrue="1" operator="greaterThanOrEqual">
      <formula>$L30</formula>
    </cfRule>
    <cfRule type="cellIs" dxfId="601" priority="603" stopIfTrue="1" operator="equal">
      <formula>0</formula>
    </cfRule>
  </conditionalFormatting>
  <conditionalFormatting sqref="S30:S34">
    <cfRule type="cellIs" dxfId="600" priority="604" stopIfTrue="1" operator="greaterThanOrEqual">
      <formula>$G30</formula>
    </cfRule>
    <cfRule type="cellIs" dxfId="599" priority="605" stopIfTrue="1" operator="equal">
      <formula>0</formula>
    </cfRule>
  </conditionalFormatting>
  <conditionalFormatting sqref="T30:T34">
    <cfRule type="cellIs" dxfId="598" priority="606" stopIfTrue="1" operator="greaterThanOrEqual">
      <formula>$K30</formula>
    </cfRule>
    <cfRule type="cellIs" dxfId="597" priority="607" stopIfTrue="1" operator="equal">
      <formula>0</formula>
    </cfRule>
  </conditionalFormatting>
  <conditionalFormatting sqref="X30:X34">
    <cfRule type="cellIs" dxfId="596" priority="596" stopIfTrue="1" operator="greaterThanOrEqual">
      <formula>$L30</formula>
    </cfRule>
    <cfRule type="cellIs" dxfId="595" priority="597" stopIfTrue="1" operator="equal">
      <formula>0</formula>
    </cfRule>
  </conditionalFormatting>
  <conditionalFormatting sqref="V30:V34">
    <cfRule type="cellIs" dxfId="594" priority="598" stopIfTrue="1" operator="greaterThanOrEqual">
      <formula>$G30</formula>
    </cfRule>
    <cfRule type="cellIs" dxfId="593" priority="599" stopIfTrue="1" operator="equal">
      <formula>0</formula>
    </cfRule>
  </conditionalFormatting>
  <conditionalFormatting sqref="W30:W34">
    <cfRule type="cellIs" dxfId="592" priority="600" stopIfTrue="1" operator="greaterThanOrEqual">
      <formula>$K30</formula>
    </cfRule>
    <cfRule type="cellIs" dxfId="591" priority="601" stopIfTrue="1" operator="equal">
      <formula>0</formula>
    </cfRule>
  </conditionalFormatting>
  <conditionalFormatting sqref="AA30:AA34">
    <cfRule type="cellIs" dxfId="590" priority="590" stopIfTrue="1" operator="greaterThanOrEqual">
      <formula>$L30</formula>
    </cfRule>
    <cfRule type="cellIs" dxfId="589" priority="591" stopIfTrue="1" operator="equal">
      <formula>0</formula>
    </cfRule>
  </conditionalFormatting>
  <conditionalFormatting sqref="Y30:Y34">
    <cfRule type="cellIs" dxfId="588" priority="592" stopIfTrue="1" operator="greaterThanOrEqual">
      <formula>$G30</formula>
    </cfRule>
    <cfRule type="cellIs" dxfId="587" priority="593" stopIfTrue="1" operator="equal">
      <formula>0</formula>
    </cfRule>
  </conditionalFormatting>
  <conditionalFormatting sqref="Z30:Z34">
    <cfRule type="cellIs" dxfId="586" priority="594" stopIfTrue="1" operator="greaterThanOrEqual">
      <formula>$K30</formula>
    </cfRule>
    <cfRule type="cellIs" dxfId="585" priority="595" stopIfTrue="1" operator="equal">
      <formula>0</formula>
    </cfRule>
  </conditionalFormatting>
  <conditionalFormatting sqref="AD30:AD34">
    <cfRule type="cellIs" dxfId="584" priority="584" stopIfTrue="1" operator="greaterThanOrEqual">
      <formula>$L30</formula>
    </cfRule>
    <cfRule type="cellIs" dxfId="583" priority="585" stopIfTrue="1" operator="equal">
      <formula>0</formula>
    </cfRule>
  </conditionalFormatting>
  <conditionalFormatting sqref="AB30:AB34">
    <cfRule type="cellIs" dxfId="582" priority="586" stopIfTrue="1" operator="greaterThanOrEqual">
      <formula>$G30</formula>
    </cfRule>
    <cfRule type="cellIs" dxfId="581" priority="587" stopIfTrue="1" operator="equal">
      <formula>0</formula>
    </cfRule>
  </conditionalFormatting>
  <conditionalFormatting sqref="AC30:AC34">
    <cfRule type="cellIs" dxfId="580" priority="588" stopIfTrue="1" operator="greaterThanOrEqual">
      <formula>$K30</formula>
    </cfRule>
    <cfRule type="cellIs" dxfId="579" priority="589" stopIfTrue="1" operator="equal">
      <formula>0</formula>
    </cfRule>
  </conditionalFormatting>
  <conditionalFormatting sqref="AG30:AG34">
    <cfRule type="cellIs" dxfId="578" priority="578" stopIfTrue="1" operator="greaterThanOrEqual">
      <formula>$L30</formula>
    </cfRule>
    <cfRule type="cellIs" dxfId="577" priority="579" stopIfTrue="1" operator="equal">
      <formula>0</formula>
    </cfRule>
  </conditionalFormatting>
  <conditionalFormatting sqref="AE30:AE34">
    <cfRule type="cellIs" dxfId="576" priority="580" stopIfTrue="1" operator="greaterThanOrEqual">
      <formula>$G30</formula>
    </cfRule>
    <cfRule type="cellIs" dxfId="575" priority="581" stopIfTrue="1" operator="equal">
      <formula>0</formula>
    </cfRule>
  </conditionalFormatting>
  <conditionalFormatting sqref="AF30:AF34">
    <cfRule type="cellIs" dxfId="574" priority="582" stopIfTrue="1" operator="greaterThanOrEqual">
      <formula>$K30</formula>
    </cfRule>
    <cfRule type="cellIs" dxfId="573" priority="583" stopIfTrue="1" operator="equal">
      <formula>0</formula>
    </cfRule>
  </conditionalFormatting>
  <conditionalFormatting sqref="AJ30:AJ34">
    <cfRule type="cellIs" dxfId="572" priority="572" stopIfTrue="1" operator="greaterThanOrEqual">
      <formula>$L30</formula>
    </cfRule>
    <cfRule type="cellIs" dxfId="571" priority="573" stopIfTrue="1" operator="equal">
      <formula>0</formula>
    </cfRule>
  </conditionalFormatting>
  <conditionalFormatting sqref="AH30:AH34">
    <cfRule type="cellIs" dxfId="570" priority="574" stopIfTrue="1" operator="greaterThanOrEqual">
      <formula>$G30</formula>
    </cfRule>
    <cfRule type="cellIs" dxfId="569" priority="575" stopIfTrue="1" operator="equal">
      <formula>0</formula>
    </cfRule>
  </conditionalFormatting>
  <conditionalFormatting sqref="AI30:AI34">
    <cfRule type="cellIs" dxfId="568" priority="576" stopIfTrue="1" operator="greaterThanOrEqual">
      <formula>$K30</formula>
    </cfRule>
    <cfRule type="cellIs" dxfId="567" priority="577" stopIfTrue="1" operator="equal">
      <formula>0</formula>
    </cfRule>
  </conditionalFormatting>
  <conditionalFormatting sqref="AM30:AM34">
    <cfRule type="cellIs" dxfId="566" priority="566" stopIfTrue="1" operator="greaterThanOrEqual">
      <formula>$L30</formula>
    </cfRule>
    <cfRule type="cellIs" dxfId="565" priority="567" stopIfTrue="1" operator="equal">
      <formula>0</formula>
    </cfRule>
  </conditionalFormatting>
  <conditionalFormatting sqref="AK30:AK34">
    <cfRule type="cellIs" dxfId="564" priority="568" stopIfTrue="1" operator="greaterThanOrEqual">
      <formula>$G30</formula>
    </cfRule>
    <cfRule type="cellIs" dxfId="563" priority="569" stopIfTrue="1" operator="equal">
      <formula>0</formula>
    </cfRule>
  </conditionalFormatting>
  <conditionalFormatting sqref="AL30:AL34">
    <cfRule type="cellIs" dxfId="562" priority="570" stopIfTrue="1" operator="greaterThanOrEqual">
      <formula>$K30</formula>
    </cfRule>
    <cfRule type="cellIs" dxfId="561" priority="571" stopIfTrue="1" operator="equal">
      <formula>0</formula>
    </cfRule>
  </conditionalFormatting>
  <conditionalFormatting sqref="AP30:AP34">
    <cfRule type="cellIs" dxfId="560" priority="560" stopIfTrue="1" operator="greaterThanOrEqual">
      <formula>$L30</formula>
    </cfRule>
    <cfRule type="cellIs" dxfId="559" priority="561" stopIfTrue="1" operator="equal">
      <formula>0</formula>
    </cfRule>
  </conditionalFormatting>
  <conditionalFormatting sqref="AN30:AN34">
    <cfRule type="cellIs" dxfId="558" priority="562" stopIfTrue="1" operator="greaterThanOrEqual">
      <formula>$G30</formula>
    </cfRule>
    <cfRule type="cellIs" dxfId="557" priority="563" stopIfTrue="1" operator="equal">
      <formula>0</formula>
    </cfRule>
  </conditionalFormatting>
  <conditionalFormatting sqref="AO30:AO34">
    <cfRule type="cellIs" dxfId="556" priority="564" stopIfTrue="1" operator="greaterThanOrEqual">
      <formula>$K30</formula>
    </cfRule>
    <cfRule type="cellIs" dxfId="555" priority="565" stopIfTrue="1" operator="equal">
      <formula>0</formula>
    </cfRule>
  </conditionalFormatting>
  <conditionalFormatting sqref="O43:O47">
    <cfRule type="cellIs" dxfId="554" priority="554" stopIfTrue="1" operator="greaterThanOrEqual">
      <formula>$L43</formula>
    </cfRule>
    <cfRule type="cellIs" dxfId="553" priority="555" stopIfTrue="1" operator="equal">
      <formula>0</formula>
    </cfRule>
  </conditionalFormatting>
  <conditionalFormatting sqref="M43:M47">
    <cfRule type="cellIs" dxfId="552" priority="556" stopIfTrue="1" operator="greaterThanOrEqual">
      <formula>$G43</formula>
    </cfRule>
    <cfRule type="cellIs" dxfId="551" priority="557" stopIfTrue="1" operator="equal">
      <formula>0</formula>
    </cfRule>
  </conditionalFormatting>
  <conditionalFormatting sqref="N43:N47">
    <cfRule type="cellIs" dxfId="550" priority="558" stopIfTrue="1" operator="greaterThanOrEqual">
      <formula>$K43</formula>
    </cfRule>
    <cfRule type="cellIs" dxfId="549" priority="559" stopIfTrue="1" operator="equal">
      <formula>0</formula>
    </cfRule>
  </conditionalFormatting>
  <conditionalFormatting sqref="R43:R47">
    <cfRule type="cellIs" dxfId="548" priority="548" stopIfTrue="1" operator="greaterThanOrEqual">
      <formula>$L43</formula>
    </cfRule>
    <cfRule type="cellIs" dxfId="547" priority="549" stopIfTrue="1" operator="equal">
      <formula>0</formula>
    </cfRule>
  </conditionalFormatting>
  <conditionalFormatting sqref="P43:P47">
    <cfRule type="cellIs" dxfId="546" priority="550" stopIfTrue="1" operator="greaterThanOrEqual">
      <formula>$G43</formula>
    </cfRule>
    <cfRule type="cellIs" dxfId="545" priority="551" stopIfTrue="1" operator="equal">
      <formula>0</formula>
    </cfRule>
  </conditionalFormatting>
  <conditionalFormatting sqref="Q43:Q47">
    <cfRule type="cellIs" dxfId="544" priority="552" stopIfTrue="1" operator="greaterThanOrEqual">
      <formula>$K43</formula>
    </cfRule>
    <cfRule type="cellIs" dxfId="543" priority="553" stopIfTrue="1" operator="equal">
      <formula>0</formula>
    </cfRule>
  </conditionalFormatting>
  <conditionalFormatting sqref="U43:U47">
    <cfRule type="cellIs" dxfId="542" priority="542" stopIfTrue="1" operator="greaterThanOrEqual">
      <formula>$L43</formula>
    </cfRule>
    <cfRule type="cellIs" dxfId="541" priority="543" stopIfTrue="1" operator="equal">
      <formula>0</formula>
    </cfRule>
  </conditionalFormatting>
  <conditionalFormatting sqref="S43:S47">
    <cfRule type="cellIs" dxfId="540" priority="544" stopIfTrue="1" operator="greaterThanOrEqual">
      <formula>$G43</formula>
    </cfRule>
    <cfRule type="cellIs" dxfId="539" priority="545" stopIfTrue="1" operator="equal">
      <formula>0</formula>
    </cfRule>
  </conditionalFormatting>
  <conditionalFormatting sqref="T43:T47">
    <cfRule type="cellIs" dxfId="538" priority="546" stopIfTrue="1" operator="greaterThanOrEqual">
      <formula>$K43</formula>
    </cfRule>
    <cfRule type="cellIs" dxfId="537" priority="547" stopIfTrue="1" operator="equal">
      <formula>0</formula>
    </cfRule>
  </conditionalFormatting>
  <conditionalFormatting sqref="X43:X47">
    <cfRule type="cellIs" dxfId="536" priority="536" stopIfTrue="1" operator="greaterThanOrEqual">
      <formula>$L43</formula>
    </cfRule>
    <cfRule type="cellIs" dxfId="535" priority="537" stopIfTrue="1" operator="equal">
      <formula>0</formula>
    </cfRule>
  </conditionalFormatting>
  <conditionalFormatting sqref="V43:V47">
    <cfRule type="cellIs" dxfId="534" priority="538" stopIfTrue="1" operator="greaterThanOrEqual">
      <formula>$G43</formula>
    </cfRule>
    <cfRule type="cellIs" dxfId="533" priority="539" stopIfTrue="1" operator="equal">
      <formula>0</formula>
    </cfRule>
  </conditionalFormatting>
  <conditionalFormatting sqref="W43:W47">
    <cfRule type="cellIs" dxfId="532" priority="540" stopIfTrue="1" operator="greaterThanOrEqual">
      <formula>$K43</formula>
    </cfRule>
    <cfRule type="cellIs" dxfId="531" priority="541" stopIfTrue="1" operator="equal">
      <formula>0</formula>
    </cfRule>
  </conditionalFormatting>
  <conditionalFormatting sqref="AA43:AA47">
    <cfRule type="cellIs" dxfId="530" priority="530" stopIfTrue="1" operator="greaterThanOrEqual">
      <formula>$L43</formula>
    </cfRule>
    <cfRule type="cellIs" dxfId="529" priority="531" stopIfTrue="1" operator="equal">
      <formula>0</formula>
    </cfRule>
  </conditionalFormatting>
  <conditionalFormatting sqref="Y43:Y47">
    <cfRule type="cellIs" dxfId="528" priority="532" stopIfTrue="1" operator="greaterThanOrEqual">
      <formula>$G43</formula>
    </cfRule>
    <cfRule type="cellIs" dxfId="527" priority="533" stopIfTrue="1" operator="equal">
      <formula>0</formula>
    </cfRule>
  </conditionalFormatting>
  <conditionalFormatting sqref="Z43:Z47">
    <cfRule type="cellIs" dxfId="526" priority="534" stopIfTrue="1" operator="greaterThanOrEqual">
      <formula>$K43</formula>
    </cfRule>
    <cfRule type="cellIs" dxfId="525" priority="535" stopIfTrue="1" operator="equal">
      <formula>0</formula>
    </cfRule>
  </conditionalFormatting>
  <conditionalFormatting sqref="AD43:AD47">
    <cfRule type="cellIs" dxfId="524" priority="524" stopIfTrue="1" operator="greaterThanOrEqual">
      <formula>$L43</formula>
    </cfRule>
    <cfRule type="cellIs" dxfId="523" priority="525" stopIfTrue="1" operator="equal">
      <formula>0</formula>
    </cfRule>
  </conditionalFormatting>
  <conditionalFormatting sqref="AB43:AB47">
    <cfRule type="cellIs" dxfId="522" priority="526" stopIfTrue="1" operator="greaterThanOrEqual">
      <formula>$G43</formula>
    </cfRule>
    <cfRule type="cellIs" dxfId="521" priority="527" stopIfTrue="1" operator="equal">
      <formula>0</formula>
    </cfRule>
  </conditionalFormatting>
  <conditionalFormatting sqref="AC43:AC47">
    <cfRule type="cellIs" dxfId="520" priority="528" stopIfTrue="1" operator="greaterThanOrEqual">
      <formula>$K43</formula>
    </cfRule>
    <cfRule type="cellIs" dxfId="519" priority="529" stopIfTrue="1" operator="equal">
      <formula>0</formula>
    </cfRule>
  </conditionalFormatting>
  <conditionalFormatting sqref="AG43:AG47">
    <cfRule type="cellIs" dxfId="518" priority="518" stopIfTrue="1" operator="greaterThanOrEqual">
      <formula>$L43</formula>
    </cfRule>
    <cfRule type="cellIs" dxfId="517" priority="519" stopIfTrue="1" operator="equal">
      <formula>0</formula>
    </cfRule>
  </conditionalFormatting>
  <conditionalFormatting sqref="AE43:AE47">
    <cfRule type="cellIs" dxfId="516" priority="520" stopIfTrue="1" operator="greaterThanOrEqual">
      <formula>$G43</formula>
    </cfRule>
    <cfRule type="cellIs" dxfId="515" priority="521" stopIfTrue="1" operator="equal">
      <formula>0</formula>
    </cfRule>
  </conditionalFormatting>
  <conditionalFormatting sqref="AF43:AF47">
    <cfRule type="cellIs" dxfId="514" priority="522" stopIfTrue="1" operator="greaterThanOrEqual">
      <formula>$K43</formula>
    </cfRule>
    <cfRule type="cellIs" dxfId="513" priority="523" stopIfTrue="1" operator="equal">
      <formula>0</formula>
    </cfRule>
  </conditionalFormatting>
  <conditionalFormatting sqref="AJ43:AJ47">
    <cfRule type="cellIs" dxfId="512" priority="512" stopIfTrue="1" operator="greaterThanOrEqual">
      <formula>$L43</formula>
    </cfRule>
    <cfRule type="cellIs" dxfId="511" priority="513" stopIfTrue="1" operator="equal">
      <formula>0</formula>
    </cfRule>
  </conditionalFormatting>
  <conditionalFormatting sqref="AH43:AH47">
    <cfRule type="cellIs" dxfId="510" priority="514" stopIfTrue="1" operator="greaterThanOrEqual">
      <formula>$G43</formula>
    </cfRule>
    <cfRule type="cellIs" dxfId="509" priority="515" stopIfTrue="1" operator="equal">
      <formula>0</formula>
    </cfRule>
  </conditionalFormatting>
  <conditionalFormatting sqref="AI43:AI47">
    <cfRule type="cellIs" dxfId="508" priority="516" stopIfTrue="1" operator="greaterThanOrEqual">
      <formula>$K43</formula>
    </cfRule>
    <cfRule type="cellIs" dxfId="507" priority="517" stopIfTrue="1" operator="equal">
      <formula>0</formula>
    </cfRule>
  </conditionalFormatting>
  <conditionalFormatting sqref="AM43:AM47">
    <cfRule type="cellIs" dxfId="506" priority="506" stopIfTrue="1" operator="greaterThanOrEqual">
      <formula>$L43</formula>
    </cfRule>
    <cfRule type="cellIs" dxfId="505" priority="507" stopIfTrue="1" operator="equal">
      <formula>0</formula>
    </cfRule>
  </conditionalFormatting>
  <conditionalFormatting sqref="AK43:AK47">
    <cfRule type="cellIs" dxfId="504" priority="508" stopIfTrue="1" operator="greaterThanOrEqual">
      <formula>$G43</formula>
    </cfRule>
    <cfRule type="cellIs" dxfId="503" priority="509" stopIfTrue="1" operator="equal">
      <formula>0</formula>
    </cfRule>
  </conditionalFormatting>
  <conditionalFormatting sqref="AL43:AL47">
    <cfRule type="cellIs" dxfId="502" priority="510" stopIfTrue="1" operator="greaterThanOrEqual">
      <formula>$K43</formula>
    </cfRule>
    <cfRule type="cellIs" dxfId="501" priority="511" stopIfTrue="1" operator="equal">
      <formula>0</formula>
    </cfRule>
  </conditionalFormatting>
  <conditionalFormatting sqref="AP43:AP47">
    <cfRule type="cellIs" dxfId="500" priority="500" stopIfTrue="1" operator="greaterThanOrEqual">
      <formula>$L43</formula>
    </cfRule>
    <cfRule type="cellIs" dxfId="499" priority="501" stopIfTrue="1" operator="equal">
      <formula>0</formula>
    </cfRule>
  </conditionalFormatting>
  <conditionalFormatting sqref="AN43:AN47">
    <cfRule type="cellIs" dxfId="498" priority="502" stopIfTrue="1" operator="greaterThanOrEqual">
      <formula>$G43</formula>
    </cfRule>
    <cfRule type="cellIs" dxfId="497" priority="503" stopIfTrue="1" operator="equal">
      <formula>0</formula>
    </cfRule>
  </conditionalFormatting>
  <conditionalFormatting sqref="AO43:AO47">
    <cfRule type="cellIs" dxfId="496" priority="504" stopIfTrue="1" operator="greaterThanOrEqual">
      <formula>$K43</formula>
    </cfRule>
    <cfRule type="cellIs" dxfId="495" priority="505" stopIfTrue="1" operator="equal">
      <formula>0</formula>
    </cfRule>
  </conditionalFormatting>
  <conditionalFormatting sqref="M11:AP15">
    <cfRule type="expression" dxfId="494" priority="499">
      <formula>RIGHT(M11,3)="(4)"</formula>
    </cfRule>
  </conditionalFormatting>
  <conditionalFormatting sqref="AN24 M24 P24 S24 V24 Y24 AB24 AE24 AH24 AK24">
    <cfRule type="expression" dxfId="493" priority="492" stopIfTrue="1">
      <formula>RIGHT(M24,3)="(1)"</formula>
    </cfRule>
    <cfRule type="expression" dxfId="492" priority="493" stopIfTrue="1">
      <formula>RIGHT(M24,3)="(2)"</formula>
    </cfRule>
    <cfRule type="expression" dxfId="491" priority="494" stopIfTrue="1">
      <formula>RIGHT(M24,3)="(3)"</formula>
    </cfRule>
  </conditionalFormatting>
  <conditionalFormatting sqref="M24:AP28">
    <cfRule type="expression" dxfId="490" priority="491">
      <formula>RIGHT(M24,3)="(4)"</formula>
    </cfRule>
  </conditionalFormatting>
  <conditionalFormatting sqref="AN37 M37 P37 S37 V37 Y37 AB37 AE37 AH37 AK37">
    <cfRule type="expression" dxfId="489" priority="488" stopIfTrue="1">
      <formula>RIGHT(M37,3)="(1)"</formula>
    </cfRule>
    <cfRule type="expression" dxfId="488" priority="489" stopIfTrue="1">
      <formula>RIGHT(M37,3)="(2)"</formula>
    </cfRule>
    <cfRule type="expression" dxfId="487" priority="490" stopIfTrue="1">
      <formula>RIGHT(M37,3)="(3)"</formula>
    </cfRule>
  </conditionalFormatting>
  <conditionalFormatting sqref="M37:AP41">
    <cfRule type="expression" dxfId="486" priority="487">
      <formula>RIGHT(M37,3)="(4)"</formula>
    </cfRule>
  </conditionalFormatting>
  <conditionalFormatting sqref="B17:B21">
    <cfRule type="cellIs" dxfId="485" priority="486" operator="equal">
      <formula>"(4) Best Cost Supply"</formula>
    </cfRule>
  </conditionalFormatting>
  <conditionalFormatting sqref="B30:B34">
    <cfRule type="cellIs" dxfId="484" priority="485" operator="equal">
      <formula>"(4) Best Cost Supply"</formula>
    </cfRule>
  </conditionalFormatting>
  <conditionalFormatting sqref="B43:B47">
    <cfRule type="cellIs" dxfId="483" priority="484" operator="equal">
      <formula>"(4) Best Cost Supply"</formula>
    </cfRule>
  </conditionalFormatting>
  <conditionalFormatting sqref="F56:F60 H56:J60 L56:L60">
    <cfRule type="cellIs" dxfId="482" priority="480" stopIfTrue="1" operator="equal">
      <formula>0</formula>
    </cfRule>
  </conditionalFormatting>
  <conditionalFormatting sqref="B56:B60">
    <cfRule type="cellIs" dxfId="481" priority="481" stopIfTrue="1" operator="equal">
      <formula>"(1) Best-in-Class"</formula>
    </cfRule>
    <cfRule type="cellIs" dxfId="480" priority="482" stopIfTrue="1" operator="equal">
      <formula>"(2) Low-Cost Country"</formula>
    </cfRule>
    <cfRule type="cellIs" dxfId="479" priority="483" stopIfTrue="1" operator="equal">
      <formula>"(3) Strategic Partner"</formula>
    </cfRule>
  </conditionalFormatting>
  <conditionalFormatting sqref="O56:O60">
    <cfRule type="cellIs" dxfId="478" priority="474" stopIfTrue="1" operator="greaterThanOrEqual">
      <formula>$L56</formula>
    </cfRule>
    <cfRule type="cellIs" dxfId="477" priority="475" stopIfTrue="1" operator="equal">
      <formula>0</formula>
    </cfRule>
  </conditionalFormatting>
  <conditionalFormatting sqref="M56:M60">
    <cfRule type="cellIs" dxfId="476" priority="476" stopIfTrue="1" operator="greaterThanOrEqual">
      <formula>$G56</formula>
    </cfRule>
    <cfRule type="cellIs" dxfId="475" priority="477" stopIfTrue="1" operator="equal">
      <formula>0</formula>
    </cfRule>
  </conditionalFormatting>
  <conditionalFormatting sqref="N56:N60">
    <cfRule type="cellIs" dxfId="474" priority="478" stopIfTrue="1" operator="greaterThanOrEqual">
      <formula>$K56</formula>
    </cfRule>
    <cfRule type="cellIs" dxfId="473" priority="479" stopIfTrue="1" operator="equal">
      <formula>0</formula>
    </cfRule>
  </conditionalFormatting>
  <conditionalFormatting sqref="R56:R60">
    <cfRule type="cellIs" dxfId="472" priority="468" stopIfTrue="1" operator="greaterThanOrEqual">
      <formula>$L56</formula>
    </cfRule>
    <cfRule type="cellIs" dxfId="471" priority="469" stopIfTrue="1" operator="equal">
      <formula>0</formula>
    </cfRule>
  </conditionalFormatting>
  <conditionalFormatting sqref="P56:P60">
    <cfRule type="cellIs" dxfId="470" priority="470" stopIfTrue="1" operator="greaterThanOrEqual">
      <formula>$G56</formula>
    </cfRule>
    <cfRule type="cellIs" dxfId="469" priority="471" stopIfTrue="1" operator="equal">
      <formula>0</formula>
    </cfRule>
  </conditionalFormatting>
  <conditionalFormatting sqref="Q56:Q60">
    <cfRule type="cellIs" dxfId="468" priority="472" stopIfTrue="1" operator="greaterThanOrEqual">
      <formula>$K56</formula>
    </cfRule>
    <cfRule type="cellIs" dxfId="467" priority="473" stopIfTrue="1" operator="equal">
      <formula>0</formula>
    </cfRule>
  </conditionalFormatting>
  <conditionalFormatting sqref="U56:U60">
    <cfRule type="cellIs" dxfId="466" priority="462" stopIfTrue="1" operator="greaterThanOrEqual">
      <formula>$L56</formula>
    </cfRule>
    <cfRule type="cellIs" dxfId="465" priority="463" stopIfTrue="1" operator="equal">
      <formula>0</formula>
    </cfRule>
  </conditionalFormatting>
  <conditionalFormatting sqref="S56:S60">
    <cfRule type="cellIs" dxfId="464" priority="464" stopIfTrue="1" operator="greaterThanOrEqual">
      <formula>$G56</formula>
    </cfRule>
    <cfRule type="cellIs" dxfId="463" priority="465" stopIfTrue="1" operator="equal">
      <formula>0</formula>
    </cfRule>
  </conditionalFormatting>
  <conditionalFormatting sqref="T56:T60">
    <cfRule type="cellIs" dxfId="462" priority="466" stopIfTrue="1" operator="greaterThanOrEqual">
      <formula>$K56</formula>
    </cfRule>
    <cfRule type="cellIs" dxfId="461" priority="467" stopIfTrue="1" operator="equal">
      <formula>0</formula>
    </cfRule>
  </conditionalFormatting>
  <conditionalFormatting sqref="X56:X60">
    <cfRule type="cellIs" dxfId="460" priority="456" stopIfTrue="1" operator="greaterThanOrEqual">
      <formula>$L56</formula>
    </cfRule>
    <cfRule type="cellIs" dxfId="459" priority="457" stopIfTrue="1" operator="equal">
      <formula>0</formula>
    </cfRule>
  </conditionalFormatting>
  <conditionalFormatting sqref="V56:V60">
    <cfRule type="cellIs" dxfId="458" priority="458" stopIfTrue="1" operator="greaterThanOrEqual">
      <formula>$G56</formula>
    </cfRule>
    <cfRule type="cellIs" dxfId="457" priority="459" stopIfTrue="1" operator="equal">
      <formula>0</formula>
    </cfRule>
  </conditionalFormatting>
  <conditionalFormatting sqref="W56:W60">
    <cfRule type="cellIs" dxfId="456" priority="460" stopIfTrue="1" operator="greaterThanOrEqual">
      <formula>$K56</formula>
    </cfRule>
    <cfRule type="cellIs" dxfId="455" priority="461" stopIfTrue="1" operator="equal">
      <formula>0</formula>
    </cfRule>
  </conditionalFormatting>
  <conditionalFormatting sqref="AA56:AA60">
    <cfRule type="cellIs" dxfId="454" priority="450" stopIfTrue="1" operator="greaterThanOrEqual">
      <formula>$L56</formula>
    </cfRule>
    <cfRule type="cellIs" dxfId="453" priority="451" stopIfTrue="1" operator="equal">
      <formula>0</formula>
    </cfRule>
  </conditionalFormatting>
  <conditionalFormatting sqref="Y56:Y60">
    <cfRule type="cellIs" dxfId="452" priority="452" stopIfTrue="1" operator="greaterThanOrEqual">
      <formula>$G56</formula>
    </cfRule>
    <cfRule type="cellIs" dxfId="451" priority="453" stopIfTrue="1" operator="equal">
      <formula>0</formula>
    </cfRule>
  </conditionalFormatting>
  <conditionalFormatting sqref="Z56:Z60">
    <cfRule type="cellIs" dxfId="450" priority="454" stopIfTrue="1" operator="greaterThanOrEqual">
      <formula>$K56</formula>
    </cfRule>
    <cfRule type="cellIs" dxfId="449" priority="455" stopIfTrue="1" operator="equal">
      <formula>0</formula>
    </cfRule>
  </conditionalFormatting>
  <conditionalFormatting sqref="AD56:AD60">
    <cfRule type="cellIs" dxfId="448" priority="444" stopIfTrue="1" operator="greaterThanOrEqual">
      <formula>$L56</formula>
    </cfRule>
    <cfRule type="cellIs" dxfId="447" priority="445" stopIfTrue="1" operator="equal">
      <formula>0</formula>
    </cfRule>
  </conditionalFormatting>
  <conditionalFormatting sqref="AB56:AB60">
    <cfRule type="cellIs" dxfId="446" priority="446" stopIfTrue="1" operator="greaterThanOrEqual">
      <formula>$G56</formula>
    </cfRule>
    <cfRule type="cellIs" dxfId="445" priority="447" stopIfTrue="1" operator="equal">
      <formula>0</formula>
    </cfRule>
  </conditionalFormatting>
  <conditionalFormatting sqref="AC56:AC60">
    <cfRule type="cellIs" dxfId="444" priority="448" stopIfTrue="1" operator="greaterThanOrEqual">
      <formula>$K56</formula>
    </cfRule>
    <cfRule type="cellIs" dxfId="443" priority="449" stopIfTrue="1" operator="equal">
      <formula>0</formula>
    </cfRule>
  </conditionalFormatting>
  <conditionalFormatting sqref="AG56:AG60">
    <cfRule type="cellIs" dxfId="442" priority="438" stopIfTrue="1" operator="greaterThanOrEqual">
      <formula>$L56</formula>
    </cfRule>
    <cfRule type="cellIs" dxfId="441" priority="439" stopIfTrue="1" operator="equal">
      <formula>0</formula>
    </cfRule>
  </conditionalFormatting>
  <conditionalFormatting sqref="AE56:AE60">
    <cfRule type="cellIs" dxfId="440" priority="440" stopIfTrue="1" operator="greaterThanOrEqual">
      <formula>$G56</formula>
    </cfRule>
    <cfRule type="cellIs" dxfId="439" priority="441" stopIfTrue="1" operator="equal">
      <formula>0</formula>
    </cfRule>
  </conditionalFormatting>
  <conditionalFormatting sqref="AF56:AF60">
    <cfRule type="cellIs" dxfId="438" priority="442" stopIfTrue="1" operator="greaterThanOrEqual">
      <formula>$K56</formula>
    </cfRule>
    <cfRule type="cellIs" dxfId="437" priority="443" stopIfTrue="1" operator="equal">
      <formula>0</formula>
    </cfRule>
  </conditionalFormatting>
  <conditionalFormatting sqref="AJ56:AJ60">
    <cfRule type="cellIs" dxfId="436" priority="432" stopIfTrue="1" operator="greaterThanOrEqual">
      <formula>$L56</formula>
    </cfRule>
    <cfRule type="cellIs" dxfId="435" priority="433" stopIfTrue="1" operator="equal">
      <formula>0</formula>
    </cfRule>
  </conditionalFormatting>
  <conditionalFormatting sqref="AH56:AH60">
    <cfRule type="cellIs" dxfId="434" priority="434" stopIfTrue="1" operator="greaterThanOrEqual">
      <formula>$G56</formula>
    </cfRule>
    <cfRule type="cellIs" dxfId="433" priority="435" stopIfTrue="1" operator="equal">
      <formula>0</formula>
    </cfRule>
  </conditionalFormatting>
  <conditionalFormatting sqref="AI56:AI60">
    <cfRule type="cellIs" dxfId="432" priority="436" stopIfTrue="1" operator="greaterThanOrEqual">
      <formula>$K56</formula>
    </cfRule>
    <cfRule type="cellIs" dxfId="431" priority="437" stopIfTrue="1" operator="equal">
      <formula>0</formula>
    </cfRule>
  </conditionalFormatting>
  <conditionalFormatting sqref="AM56:AM60">
    <cfRule type="cellIs" dxfId="430" priority="426" stopIfTrue="1" operator="greaterThanOrEqual">
      <formula>$L56</formula>
    </cfRule>
    <cfRule type="cellIs" dxfId="429" priority="427" stopIfTrue="1" operator="equal">
      <formula>0</formula>
    </cfRule>
  </conditionalFormatting>
  <conditionalFormatting sqref="AK56:AK60">
    <cfRule type="cellIs" dxfId="428" priority="428" stopIfTrue="1" operator="greaterThanOrEqual">
      <formula>$G56</formula>
    </cfRule>
    <cfRule type="cellIs" dxfId="427" priority="429" stopIfTrue="1" operator="equal">
      <formula>0</formula>
    </cfRule>
  </conditionalFormatting>
  <conditionalFormatting sqref="AL56:AL60">
    <cfRule type="cellIs" dxfId="426" priority="430" stopIfTrue="1" operator="greaterThanOrEqual">
      <formula>$K56</formula>
    </cfRule>
    <cfRule type="cellIs" dxfId="425" priority="431" stopIfTrue="1" operator="equal">
      <formula>0</formula>
    </cfRule>
  </conditionalFormatting>
  <conditionalFormatting sqref="AP56:AP60">
    <cfRule type="cellIs" dxfId="424" priority="420" stopIfTrue="1" operator="greaterThanOrEqual">
      <formula>$L56</formula>
    </cfRule>
    <cfRule type="cellIs" dxfId="423" priority="421" stopIfTrue="1" operator="equal">
      <formula>0</formula>
    </cfRule>
  </conditionalFormatting>
  <conditionalFormatting sqref="AN56:AN60">
    <cfRule type="cellIs" dxfId="422" priority="422" stopIfTrue="1" operator="greaterThanOrEqual">
      <formula>$G56</formula>
    </cfRule>
    <cfRule type="cellIs" dxfId="421" priority="423" stopIfTrue="1" operator="equal">
      <formula>0</formula>
    </cfRule>
  </conditionalFormatting>
  <conditionalFormatting sqref="AO56:AO60">
    <cfRule type="cellIs" dxfId="420" priority="424" stopIfTrue="1" operator="greaterThanOrEqual">
      <formula>$K56</formula>
    </cfRule>
    <cfRule type="cellIs" dxfId="419" priority="425" stopIfTrue="1" operator="equal">
      <formula>0</formula>
    </cfRule>
  </conditionalFormatting>
  <conditionalFormatting sqref="AN50 M50 P50 S50 V50 Y50 AB50 AE50 AH50 AK50">
    <cfRule type="expression" dxfId="418" priority="417" stopIfTrue="1">
      <formula>RIGHT(M50,3)="(1)"</formula>
    </cfRule>
    <cfRule type="expression" dxfId="417" priority="418" stopIfTrue="1">
      <formula>RIGHT(M50,3)="(2)"</formula>
    </cfRule>
    <cfRule type="expression" dxfId="416" priority="419" stopIfTrue="1">
      <formula>RIGHT(M50,3)="(3)"</formula>
    </cfRule>
  </conditionalFormatting>
  <conditionalFormatting sqref="M50:AP54">
    <cfRule type="expression" dxfId="415" priority="416">
      <formula>RIGHT(M50,3)="(4)"</formula>
    </cfRule>
  </conditionalFormatting>
  <conditionalFormatting sqref="B56:B60">
    <cfRule type="cellIs" dxfId="414" priority="415" operator="equal">
      <formula>"(4) Best Cost Supply"</formula>
    </cfRule>
  </conditionalFormatting>
  <conditionalFormatting sqref="F69:F73 H69:J73 L69:L73">
    <cfRule type="cellIs" dxfId="413" priority="411" stopIfTrue="1" operator="equal">
      <formula>0</formula>
    </cfRule>
  </conditionalFormatting>
  <conditionalFormatting sqref="B69:B73">
    <cfRule type="cellIs" dxfId="412" priority="412" stopIfTrue="1" operator="equal">
      <formula>"(1) Best-in-Class"</formula>
    </cfRule>
    <cfRule type="cellIs" dxfId="411" priority="413" stopIfTrue="1" operator="equal">
      <formula>"(2) Low-Cost Country"</formula>
    </cfRule>
    <cfRule type="cellIs" dxfId="410" priority="414" stopIfTrue="1" operator="equal">
      <formula>"(3) Strategic Partner"</formula>
    </cfRule>
  </conditionalFormatting>
  <conditionalFormatting sqref="O69:O73">
    <cfRule type="cellIs" dxfId="409" priority="405" stopIfTrue="1" operator="greaterThanOrEqual">
      <formula>$L69</formula>
    </cfRule>
    <cfRule type="cellIs" dxfId="408" priority="406" stopIfTrue="1" operator="equal">
      <formula>0</formula>
    </cfRule>
  </conditionalFormatting>
  <conditionalFormatting sqref="M69:M73">
    <cfRule type="cellIs" dxfId="407" priority="407" stopIfTrue="1" operator="greaterThanOrEqual">
      <formula>$G69</formula>
    </cfRule>
    <cfRule type="cellIs" dxfId="406" priority="408" stopIfTrue="1" operator="equal">
      <formula>0</formula>
    </cfRule>
  </conditionalFormatting>
  <conditionalFormatting sqref="N69:N73">
    <cfRule type="cellIs" dxfId="405" priority="409" stopIfTrue="1" operator="greaterThanOrEqual">
      <formula>$K69</formula>
    </cfRule>
    <cfRule type="cellIs" dxfId="404" priority="410" stopIfTrue="1" operator="equal">
      <formula>0</formula>
    </cfRule>
  </conditionalFormatting>
  <conditionalFormatting sqref="R69:R73">
    <cfRule type="cellIs" dxfId="403" priority="399" stopIfTrue="1" operator="greaterThanOrEqual">
      <formula>$L69</formula>
    </cfRule>
    <cfRule type="cellIs" dxfId="402" priority="400" stopIfTrue="1" operator="equal">
      <formula>0</formula>
    </cfRule>
  </conditionalFormatting>
  <conditionalFormatting sqref="P69:P73">
    <cfRule type="cellIs" dxfId="401" priority="401" stopIfTrue="1" operator="greaterThanOrEqual">
      <formula>$G69</formula>
    </cfRule>
    <cfRule type="cellIs" dxfId="400" priority="402" stopIfTrue="1" operator="equal">
      <formula>0</formula>
    </cfRule>
  </conditionalFormatting>
  <conditionalFormatting sqref="Q69:Q73">
    <cfRule type="cellIs" dxfId="399" priority="403" stopIfTrue="1" operator="greaterThanOrEqual">
      <formula>$K69</formula>
    </cfRule>
    <cfRule type="cellIs" dxfId="398" priority="404" stopIfTrue="1" operator="equal">
      <formula>0</formula>
    </cfRule>
  </conditionalFormatting>
  <conditionalFormatting sqref="U69:U73">
    <cfRule type="cellIs" dxfId="397" priority="393" stopIfTrue="1" operator="greaterThanOrEqual">
      <formula>$L69</formula>
    </cfRule>
    <cfRule type="cellIs" dxfId="396" priority="394" stopIfTrue="1" operator="equal">
      <formula>0</formula>
    </cfRule>
  </conditionalFormatting>
  <conditionalFormatting sqref="S69:S73">
    <cfRule type="cellIs" dxfId="395" priority="395" stopIfTrue="1" operator="greaterThanOrEqual">
      <formula>$G69</formula>
    </cfRule>
    <cfRule type="cellIs" dxfId="394" priority="396" stopIfTrue="1" operator="equal">
      <formula>0</formula>
    </cfRule>
  </conditionalFormatting>
  <conditionalFormatting sqref="T69:T73">
    <cfRule type="cellIs" dxfId="393" priority="397" stopIfTrue="1" operator="greaterThanOrEqual">
      <formula>$K69</formula>
    </cfRule>
    <cfRule type="cellIs" dxfId="392" priority="398" stopIfTrue="1" operator="equal">
      <formula>0</formula>
    </cfRule>
  </conditionalFormatting>
  <conditionalFormatting sqref="X69:X73">
    <cfRule type="cellIs" dxfId="391" priority="387" stopIfTrue="1" operator="greaterThanOrEqual">
      <formula>$L69</formula>
    </cfRule>
    <cfRule type="cellIs" dxfId="390" priority="388" stopIfTrue="1" operator="equal">
      <formula>0</formula>
    </cfRule>
  </conditionalFormatting>
  <conditionalFormatting sqref="V69:V73">
    <cfRule type="cellIs" dxfId="389" priority="389" stopIfTrue="1" operator="greaterThanOrEqual">
      <formula>$G69</formula>
    </cfRule>
    <cfRule type="cellIs" dxfId="388" priority="390" stopIfTrue="1" operator="equal">
      <formula>0</formula>
    </cfRule>
  </conditionalFormatting>
  <conditionalFormatting sqref="W69:W73">
    <cfRule type="cellIs" dxfId="387" priority="391" stopIfTrue="1" operator="greaterThanOrEqual">
      <formula>$K69</formula>
    </cfRule>
    <cfRule type="cellIs" dxfId="386" priority="392" stopIfTrue="1" operator="equal">
      <formula>0</formula>
    </cfRule>
  </conditionalFormatting>
  <conditionalFormatting sqref="AA69:AA73">
    <cfRule type="cellIs" dxfId="385" priority="381" stopIfTrue="1" operator="greaterThanOrEqual">
      <formula>$L69</formula>
    </cfRule>
    <cfRule type="cellIs" dxfId="384" priority="382" stopIfTrue="1" operator="equal">
      <formula>0</formula>
    </cfRule>
  </conditionalFormatting>
  <conditionalFormatting sqref="Y69:Y73">
    <cfRule type="cellIs" dxfId="383" priority="383" stopIfTrue="1" operator="greaterThanOrEqual">
      <formula>$G69</formula>
    </cfRule>
    <cfRule type="cellIs" dxfId="382" priority="384" stopIfTrue="1" operator="equal">
      <formula>0</formula>
    </cfRule>
  </conditionalFormatting>
  <conditionalFormatting sqref="Z69:Z73">
    <cfRule type="cellIs" dxfId="381" priority="385" stopIfTrue="1" operator="greaterThanOrEqual">
      <formula>$K69</formula>
    </cfRule>
    <cfRule type="cellIs" dxfId="380" priority="386" stopIfTrue="1" operator="equal">
      <formula>0</formula>
    </cfRule>
  </conditionalFormatting>
  <conditionalFormatting sqref="AD69:AD73">
    <cfRule type="cellIs" dxfId="379" priority="375" stopIfTrue="1" operator="greaterThanOrEqual">
      <formula>$L69</formula>
    </cfRule>
    <cfRule type="cellIs" dxfId="378" priority="376" stopIfTrue="1" operator="equal">
      <formula>0</formula>
    </cfRule>
  </conditionalFormatting>
  <conditionalFormatting sqref="AB69:AB73">
    <cfRule type="cellIs" dxfId="377" priority="377" stopIfTrue="1" operator="greaterThanOrEqual">
      <formula>$G69</formula>
    </cfRule>
    <cfRule type="cellIs" dxfId="376" priority="378" stopIfTrue="1" operator="equal">
      <formula>0</formula>
    </cfRule>
  </conditionalFormatting>
  <conditionalFormatting sqref="AC69:AC73">
    <cfRule type="cellIs" dxfId="375" priority="379" stopIfTrue="1" operator="greaterThanOrEqual">
      <formula>$K69</formula>
    </cfRule>
    <cfRule type="cellIs" dxfId="374" priority="380" stopIfTrue="1" operator="equal">
      <formula>0</formula>
    </cfRule>
  </conditionalFormatting>
  <conditionalFormatting sqref="AG69:AG73">
    <cfRule type="cellIs" dxfId="373" priority="369" stopIfTrue="1" operator="greaterThanOrEqual">
      <formula>$L69</formula>
    </cfRule>
    <cfRule type="cellIs" dxfId="372" priority="370" stopIfTrue="1" operator="equal">
      <formula>0</formula>
    </cfRule>
  </conditionalFormatting>
  <conditionalFormatting sqref="AE69:AE73">
    <cfRule type="cellIs" dxfId="371" priority="371" stopIfTrue="1" operator="greaterThanOrEqual">
      <formula>$G69</formula>
    </cfRule>
    <cfRule type="cellIs" dxfId="370" priority="372" stopIfTrue="1" operator="equal">
      <formula>0</formula>
    </cfRule>
  </conditionalFormatting>
  <conditionalFormatting sqref="AF69:AF73">
    <cfRule type="cellIs" dxfId="369" priority="373" stopIfTrue="1" operator="greaterThanOrEqual">
      <formula>$K69</formula>
    </cfRule>
    <cfRule type="cellIs" dxfId="368" priority="374" stopIfTrue="1" operator="equal">
      <formula>0</formula>
    </cfRule>
  </conditionalFormatting>
  <conditionalFormatting sqref="AJ69:AJ73">
    <cfRule type="cellIs" dxfId="367" priority="363" stopIfTrue="1" operator="greaterThanOrEqual">
      <formula>$L69</formula>
    </cfRule>
    <cfRule type="cellIs" dxfId="366" priority="364" stopIfTrue="1" operator="equal">
      <formula>0</formula>
    </cfRule>
  </conditionalFormatting>
  <conditionalFormatting sqref="AH69:AH73">
    <cfRule type="cellIs" dxfId="365" priority="365" stopIfTrue="1" operator="greaterThanOrEqual">
      <formula>$G69</formula>
    </cfRule>
    <cfRule type="cellIs" dxfId="364" priority="366" stopIfTrue="1" operator="equal">
      <formula>0</formula>
    </cfRule>
  </conditionalFormatting>
  <conditionalFormatting sqref="AI69:AI73">
    <cfRule type="cellIs" dxfId="363" priority="367" stopIfTrue="1" operator="greaterThanOrEqual">
      <formula>$K69</formula>
    </cfRule>
    <cfRule type="cellIs" dxfId="362" priority="368" stopIfTrue="1" operator="equal">
      <formula>0</formula>
    </cfRule>
  </conditionalFormatting>
  <conditionalFormatting sqref="AM69:AM73">
    <cfRule type="cellIs" dxfId="361" priority="357" stopIfTrue="1" operator="greaterThanOrEqual">
      <formula>$L69</formula>
    </cfRule>
    <cfRule type="cellIs" dxfId="360" priority="358" stopIfTrue="1" operator="equal">
      <formula>0</formula>
    </cfRule>
  </conditionalFormatting>
  <conditionalFormatting sqref="AK69:AK73">
    <cfRule type="cellIs" dxfId="359" priority="359" stopIfTrue="1" operator="greaterThanOrEqual">
      <formula>$G69</formula>
    </cfRule>
    <cfRule type="cellIs" dxfId="358" priority="360" stopIfTrue="1" operator="equal">
      <formula>0</formula>
    </cfRule>
  </conditionalFormatting>
  <conditionalFormatting sqref="AL69:AL73">
    <cfRule type="cellIs" dxfId="357" priority="361" stopIfTrue="1" operator="greaterThanOrEqual">
      <formula>$K69</formula>
    </cfRule>
    <cfRule type="cellIs" dxfId="356" priority="362" stopIfTrue="1" operator="equal">
      <formula>0</formula>
    </cfRule>
  </conditionalFormatting>
  <conditionalFormatting sqref="AP69:AP73">
    <cfRule type="cellIs" dxfId="355" priority="351" stopIfTrue="1" operator="greaterThanOrEqual">
      <formula>$L69</formula>
    </cfRule>
    <cfRule type="cellIs" dxfId="354" priority="352" stopIfTrue="1" operator="equal">
      <formula>0</formula>
    </cfRule>
  </conditionalFormatting>
  <conditionalFormatting sqref="AN69:AN73">
    <cfRule type="cellIs" dxfId="353" priority="353" stopIfTrue="1" operator="greaterThanOrEqual">
      <formula>$G69</formula>
    </cfRule>
    <cfRule type="cellIs" dxfId="352" priority="354" stopIfTrue="1" operator="equal">
      <formula>0</formula>
    </cfRule>
  </conditionalFormatting>
  <conditionalFormatting sqref="AO69:AO73">
    <cfRule type="cellIs" dxfId="351" priority="355" stopIfTrue="1" operator="greaterThanOrEqual">
      <formula>$K69</formula>
    </cfRule>
    <cfRule type="cellIs" dxfId="350" priority="356" stopIfTrue="1" operator="equal">
      <formula>0</formula>
    </cfRule>
  </conditionalFormatting>
  <conditionalFormatting sqref="AN63 M63 P63 S63 V63 Y63 AB63 AE63 AH63 AK63">
    <cfRule type="expression" dxfId="349" priority="348" stopIfTrue="1">
      <formula>RIGHT(M63,3)="(1)"</formula>
    </cfRule>
    <cfRule type="expression" dxfId="348" priority="349" stopIfTrue="1">
      <formula>RIGHT(M63,3)="(2)"</formula>
    </cfRule>
    <cfRule type="expression" dxfId="347" priority="350" stopIfTrue="1">
      <formula>RIGHT(M63,3)="(3)"</formula>
    </cfRule>
  </conditionalFormatting>
  <conditionalFormatting sqref="M63:AP67">
    <cfRule type="expression" dxfId="346" priority="347">
      <formula>RIGHT(M63,3)="(4)"</formula>
    </cfRule>
  </conditionalFormatting>
  <conditionalFormatting sqref="B69:B73">
    <cfRule type="cellIs" dxfId="345" priority="346" operator="equal">
      <formula>"(4) Best Cost Supply"</formula>
    </cfRule>
  </conditionalFormatting>
  <conditionalFormatting sqref="F82:F86 H82:J86 L82:L86">
    <cfRule type="cellIs" dxfId="344" priority="342" stopIfTrue="1" operator="equal">
      <formula>0</formula>
    </cfRule>
  </conditionalFormatting>
  <conditionalFormatting sqref="B82:B86">
    <cfRule type="cellIs" dxfId="343" priority="343" stopIfTrue="1" operator="equal">
      <formula>"(1) Best-in-Class"</formula>
    </cfRule>
    <cfRule type="cellIs" dxfId="342" priority="344" stopIfTrue="1" operator="equal">
      <formula>"(2) Low-Cost Country"</formula>
    </cfRule>
    <cfRule type="cellIs" dxfId="341" priority="345" stopIfTrue="1" operator="equal">
      <formula>"(3) Strategic Partner"</formula>
    </cfRule>
  </conditionalFormatting>
  <conditionalFormatting sqref="O82:O86">
    <cfRule type="cellIs" dxfId="340" priority="336" stopIfTrue="1" operator="greaterThanOrEqual">
      <formula>$L82</formula>
    </cfRule>
    <cfRule type="cellIs" dxfId="339" priority="337" stopIfTrue="1" operator="equal">
      <formula>0</formula>
    </cfRule>
  </conditionalFormatting>
  <conditionalFormatting sqref="M82:M86">
    <cfRule type="cellIs" dxfId="338" priority="338" stopIfTrue="1" operator="greaterThanOrEqual">
      <formula>$G82</formula>
    </cfRule>
    <cfRule type="cellIs" dxfId="337" priority="339" stopIfTrue="1" operator="equal">
      <formula>0</formula>
    </cfRule>
  </conditionalFormatting>
  <conditionalFormatting sqref="N82:N86">
    <cfRule type="cellIs" dxfId="336" priority="340" stopIfTrue="1" operator="greaterThanOrEqual">
      <formula>$K82</formula>
    </cfRule>
    <cfRule type="cellIs" dxfId="335" priority="341" stopIfTrue="1" operator="equal">
      <formula>0</formula>
    </cfRule>
  </conditionalFormatting>
  <conditionalFormatting sqref="R82:R86">
    <cfRule type="cellIs" dxfId="334" priority="330" stopIfTrue="1" operator="greaterThanOrEqual">
      <formula>$L82</formula>
    </cfRule>
    <cfRule type="cellIs" dxfId="333" priority="331" stopIfTrue="1" operator="equal">
      <formula>0</formula>
    </cfRule>
  </conditionalFormatting>
  <conditionalFormatting sqref="P82:P86">
    <cfRule type="cellIs" dxfId="332" priority="332" stopIfTrue="1" operator="greaterThanOrEqual">
      <formula>$G82</formula>
    </cfRule>
    <cfRule type="cellIs" dxfId="331" priority="333" stopIfTrue="1" operator="equal">
      <formula>0</formula>
    </cfRule>
  </conditionalFormatting>
  <conditionalFormatting sqref="Q82:Q86">
    <cfRule type="cellIs" dxfId="330" priority="334" stopIfTrue="1" operator="greaterThanOrEqual">
      <formula>$K82</formula>
    </cfRule>
    <cfRule type="cellIs" dxfId="329" priority="335" stopIfTrue="1" operator="equal">
      <formula>0</formula>
    </cfRule>
  </conditionalFormatting>
  <conditionalFormatting sqref="U82:U86">
    <cfRule type="cellIs" dxfId="328" priority="324" stopIfTrue="1" operator="greaterThanOrEqual">
      <formula>$L82</formula>
    </cfRule>
    <cfRule type="cellIs" dxfId="327" priority="325" stopIfTrue="1" operator="equal">
      <formula>0</formula>
    </cfRule>
  </conditionalFormatting>
  <conditionalFormatting sqref="S82:S86">
    <cfRule type="cellIs" dxfId="326" priority="326" stopIfTrue="1" operator="greaterThanOrEqual">
      <formula>$G82</formula>
    </cfRule>
    <cfRule type="cellIs" dxfId="325" priority="327" stopIfTrue="1" operator="equal">
      <formula>0</formula>
    </cfRule>
  </conditionalFormatting>
  <conditionalFormatting sqref="T82:T86">
    <cfRule type="cellIs" dxfId="324" priority="328" stopIfTrue="1" operator="greaterThanOrEqual">
      <formula>$K82</formula>
    </cfRule>
    <cfRule type="cellIs" dxfId="323" priority="329" stopIfTrue="1" operator="equal">
      <formula>0</formula>
    </cfRule>
  </conditionalFormatting>
  <conditionalFormatting sqref="X82:X86">
    <cfRule type="cellIs" dxfId="322" priority="318" stopIfTrue="1" operator="greaterThanOrEqual">
      <formula>$L82</formula>
    </cfRule>
    <cfRule type="cellIs" dxfId="321" priority="319" stopIfTrue="1" operator="equal">
      <formula>0</formula>
    </cfRule>
  </conditionalFormatting>
  <conditionalFormatting sqref="V82:V86">
    <cfRule type="cellIs" dxfId="320" priority="320" stopIfTrue="1" operator="greaterThanOrEqual">
      <formula>$G82</formula>
    </cfRule>
    <cfRule type="cellIs" dxfId="319" priority="321" stopIfTrue="1" operator="equal">
      <formula>0</formula>
    </cfRule>
  </conditionalFormatting>
  <conditionalFormatting sqref="W82:W86">
    <cfRule type="cellIs" dxfId="318" priority="322" stopIfTrue="1" operator="greaterThanOrEqual">
      <formula>$K82</formula>
    </cfRule>
    <cfRule type="cellIs" dxfId="317" priority="323" stopIfTrue="1" operator="equal">
      <formula>0</formula>
    </cfRule>
  </conditionalFormatting>
  <conditionalFormatting sqref="AA82:AA86">
    <cfRule type="cellIs" dxfId="316" priority="312" stopIfTrue="1" operator="greaterThanOrEqual">
      <formula>$L82</formula>
    </cfRule>
    <cfRule type="cellIs" dxfId="315" priority="313" stopIfTrue="1" operator="equal">
      <formula>0</formula>
    </cfRule>
  </conditionalFormatting>
  <conditionalFormatting sqref="Y82:Y86">
    <cfRule type="cellIs" dxfId="314" priority="314" stopIfTrue="1" operator="greaterThanOrEqual">
      <formula>$G82</formula>
    </cfRule>
    <cfRule type="cellIs" dxfId="313" priority="315" stopIfTrue="1" operator="equal">
      <formula>0</formula>
    </cfRule>
  </conditionalFormatting>
  <conditionalFormatting sqref="Z82:Z86">
    <cfRule type="cellIs" dxfId="312" priority="316" stopIfTrue="1" operator="greaterThanOrEqual">
      <formula>$K82</formula>
    </cfRule>
    <cfRule type="cellIs" dxfId="311" priority="317" stopIfTrue="1" operator="equal">
      <formula>0</formula>
    </cfRule>
  </conditionalFormatting>
  <conditionalFormatting sqref="AD82:AD86">
    <cfRule type="cellIs" dxfId="310" priority="306" stopIfTrue="1" operator="greaterThanOrEqual">
      <formula>$L82</formula>
    </cfRule>
    <cfRule type="cellIs" dxfId="309" priority="307" stopIfTrue="1" operator="equal">
      <formula>0</formula>
    </cfRule>
  </conditionalFormatting>
  <conditionalFormatting sqref="AB82:AB86">
    <cfRule type="cellIs" dxfId="308" priority="308" stopIfTrue="1" operator="greaterThanOrEqual">
      <formula>$G82</formula>
    </cfRule>
    <cfRule type="cellIs" dxfId="307" priority="309" stopIfTrue="1" operator="equal">
      <formula>0</formula>
    </cfRule>
  </conditionalFormatting>
  <conditionalFormatting sqref="AC82:AC86">
    <cfRule type="cellIs" dxfId="306" priority="310" stopIfTrue="1" operator="greaterThanOrEqual">
      <formula>$K82</formula>
    </cfRule>
    <cfRule type="cellIs" dxfId="305" priority="311" stopIfTrue="1" operator="equal">
      <formula>0</formula>
    </cfRule>
  </conditionalFormatting>
  <conditionalFormatting sqref="AG82:AG86">
    <cfRule type="cellIs" dxfId="304" priority="300" stopIfTrue="1" operator="greaterThanOrEqual">
      <formula>$L82</formula>
    </cfRule>
    <cfRule type="cellIs" dxfId="303" priority="301" stopIfTrue="1" operator="equal">
      <formula>0</formula>
    </cfRule>
  </conditionalFormatting>
  <conditionalFormatting sqref="AE82:AE86">
    <cfRule type="cellIs" dxfId="302" priority="302" stopIfTrue="1" operator="greaterThanOrEqual">
      <formula>$G82</formula>
    </cfRule>
    <cfRule type="cellIs" dxfId="301" priority="303" stopIfTrue="1" operator="equal">
      <formula>0</formula>
    </cfRule>
  </conditionalFormatting>
  <conditionalFormatting sqref="AF82:AF86">
    <cfRule type="cellIs" dxfId="300" priority="304" stopIfTrue="1" operator="greaterThanOrEqual">
      <formula>$K82</formula>
    </cfRule>
    <cfRule type="cellIs" dxfId="299" priority="305" stopIfTrue="1" operator="equal">
      <formula>0</formula>
    </cfRule>
  </conditionalFormatting>
  <conditionalFormatting sqref="AJ82:AJ86">
    <cfRule type="cellIs" dxfId="298" priority="294" stopIfTrue="1" operator="greaterThanOrEqual">
      <formula>$L82</formula>
    </cfRule>
    <cfRule type="cellIs" dxfId="297" priority="295" stopIfTrue="1" operator="equal">
      <formula>0</formula>
    </cfRule>
  </conditionalFormatting>
  <conditionalFormatting sqref="AH82:AH86">
    <cfRule type="cellIs" dxfId="296" priority="296" stopIfTrue="1" operator="greaterThanOrEqual">
      <formula>$G82</formula>
    </cfRule>
    <cfRule type="cellIs" dxfId="295" priority="297" stopIfTrue="1" operator="equal">
      <formula>0</formula>
    </cfRule>
  </conditionalFormatting>
  <conditionalFormatting sqref="AI82:AI86">
    <cfRule type="cellIs" dxfId="294" priority="298" stopIfTrue="1" operator="greaterThanOrEqual">
      <formula>$K82</formula>
    </cfRule>
    <cfRule type="cellIs" dxfId="293" priority="299" stopIfTrue="1" operator="equal">
      <formula>0</formula>
    </cfRule>
  </conditionalFormatting>
  <conditionalFormatting sqref="AM82:AM86">
    <cfRule type="cellIs" dxfId="292" priority="288" stopIfTrue="1" operator="greaterThanOrEqual">
      <formula>$L82</formula>
    </cfRule>
    <cfRule type="cellIs" dxfId="291" priority="289" stopIfTrue="1" operator="equal">
      <formula>0</formula>
    </cfRule>
  </conditionalFormatting>
  <conditionalFormatting sqref="AK82:AK86">
    <cfRule type="cellIs" dxfId="290" priority="290" stopIfTrue="1" operator="greaterThanOrEqual">
      <formula>$G82</formula>
    </cfRule>
    <cfRule type="cellIs" dxfId="289" priority="291" stopIfTrue="1" operator="equal">
      <formula>0</formula>
    </cfRule>
  </conditionalFormatting>
  <conditionalFormatting sqref="AL82:AL86">
    <cfRule type="cellIs" dxfId="288" priority="292" stopIfTrue="1" operator="greaterThanOrEqual">
      <formula>$K82</formula>
    </cfRule>
    <cfRule type="cellIs" dxfId="287" priority="293" stopIfTrue="1" operator="equal">
      <formula>0</formula>
    </cfRule>
  </conditionalFormatting>
  <conditionalFormatting sqref="AP82:AP86">
    <cfRule type="cellIs" dxfId="286" priority="282" stopIfTrue="1" operator="greaterThanOrEqual">
      <formula>$L82</formula>
    </cfRule>
    <cfRule type="cellIs" dxfId="285" priority="283" stopIfTrue="1" operator="equal">
      <formula>0</formula>
    </cfRule>
  </conditionalFormatting>
  <conditionalFormatting sqref="AN82:AN86">
    <cfRule type="cellIs" dxfId="284" priority="284" stopIfTrue="1" operator="greaterThanOrEqual">
      <formula>$G82</formula>
    </cfRule>
    <cfRule type="cellIs" dxfId="283" priority="285" stopIfTrue="1" operator="equal">
      <formula>0</formula>
    </cfRule>
  </conditionalFormatting>
  <conditionalFormatting sqref="AO82:AO86">
    <cfRule type="cellIs" dxfId="282" priority="286" stopIfTrue="1" operator="greaterThanOrEqual">
      <formula>$K82</formula>
    </cfRule>
    <cfRule type="cellIs" dxfId="281" priority="287" stopIfTrue="1" operator="equal">
      <formula>0</formula>
    </cfRule>
  </conditionalFormatting>
  <conditionalFormatting sqref="AN76 M76 P76 S76 V76 Y76 AB76 AE76 AH76 AK76">
    <cfRule type="expression" dxfId="280" priority="279" stopIfTrue="1">
      <formula>RIGHT(M76,3)="(1)"</formula>
    </cfRule>
    <cfRule type="expression" dxfId="279" priority="280" stopIfTrue="1">
      <formula>RIGHT(M76,3)="(2)"</formula>
    </cfRule>
    <cfRule type="expression" dxfId="278" priority="281" stopIfTrue="1">
      <formula>RIGHT(M76,3)="(3)"</formula>
    </cfRule>
  </conditionalFormatting>
  <conditionalFormatting sqref="M76:AP80">
    <cfRule type="expression" dxfId="277" priority="278">
      <formula>RIGHT(M76,3)="(4)"</formula>
    </cfRule>
  </conditionalFormatting>
  <conditionalFormatting sqref="B82:B86">
    <cfRule type="cellIs" dxfId="276" priority="277" operator="equal">
      <formula>"(4) Best Cost Supply"</formula>
    </cfRule>
  </conditionalFormatting>
  <conditionalFormatting sqref="F95:F99 H95:J99 L95:L99">
    <cfRule type="cellIs" dxfId="275" priority="273" stopIfTrue="1" operator="equal">
      <formula>0</formula>
    </cfRule>
  </conditionalFormatting>
  <conditionalFormatting sqref="B95:B99">
    <cfRule type="cellIs" dxfId="274" priority="274" stopIfTrue="1" operator="equal">
      <formula>"(1) Best-in-Class"</formula>
    </cfRule>
    <cfRule type="cellIs" dxfId="273" priority="275" stopIfTrue="1" operator="equal">
      <formula>"(2) Low-Cost Country"</formula>
    </cfRule>
    <cfRule type="cellIs" dxfId="272" priority="276" stopIfTrue="1" operator="equal">
      <formula>"(3) Strategic Partner"</formula>
    </cfRule>
  </conditionalFormatting>
  <conditionalFormatting sqref="O95:O99">
    <cfRule type="cellIs" dxfId="271" priority="267" stopIfTrue="1" operator="greaterThanOrEqual">
      <formula>$L95</formula>
    </cfRule>
    <cfRule type="cellIs" dxfId="270" priority="268" stopIfTrue="1" operator="equal">
      <formula>0</formula>
    </cfRule>
  </conditionalFormatting>
  <conditionalFormatting sqref="M95:M99">
    <cfRule type="cellIs" dxfId="269" priority="269" stopIfTrue="1" operator="greaterThanOrEqual">
      <formula>$G95</formula>
    </cfRule>
    <cfRule type="cellIs" dxfId="268" priority="270" stopIfTrue="1" operator="equal">
      <formula>0</formula>
    </cfRule>
  </conditionalFormatting>
  <conditionalFormatting sqref="N95:N99">
    <cfRule type="cellIs" dxfId="267" priority="271" stopIfTrue="1" operator="greaterThanOrEqual">
      <formula>$K95</formula>
    </cfRule>
    <cfRule type="cellIs" dxfId="266" priority="272" stopIfTrue="1" operator="equal">
      <formula>0</formula>
    </cfRule>
  </conditionalFormatting>
  <conditionalFormatting sqref="R95:R99">
    <cfRule type="cellIs" dxfId="265" priority="261" stopIfTrue="1" operator="greaterThanOrEqual">
      <formula>$L95</formula>
    </cfRule>
    <cfRule type="cellIs" dxfId="264" priority="262" stopIfTrue="1" operator="equal">
      <formula>0</formula>
    </cfRule>
  </conditionalFormatting>
  <conditionalFormatting sqref="P95:P99">
    <cfRule type="cellIs" dxfId="263" priority="263" stopIfTrue="1" operator="greaterThanOrEqual">
      <formula>$G95</formula>
    </cfRule>
    <cfRule type="cellIs" dxfId="262" priority="264" stopIfTrue="1" operator="equal">
      <formula>0</formula>
    </cfRule>
  </conditionalFormatting>
  <conditionalFormatting sqref="Q95:Q99">
    <cfRule type="cellIs" dxfId="261" priority="265" stopIfTrue="1" operator="greaterThanOrEqual">
      <formula>$K95</formula>
    </cfRule>
    <cfRule type="cellIs" dxfId="260" priority="266" stopIfTrue="1" operator="equal">
      <formula>0</formula>
    </cfRule>
  </conditionalFormatting>
  <conditionalFormatting sqref="U95:U99">
    <cfRule type="cellIs" dxfId="259" priority="255" stopIfTrue="1" operator="greaterThanOrEqual">
      <formula>$L95</formula>
    </cfRule>
    <cfRule type="cellIs" dxfId="258" priority="256" stopIfTrue="1" operator="equal">
      <formula>0</formula>
    </cfRule>
  </conditionalFormatting>
  <conditionalFormatting sqref="S95:S99">
    <cfRule type="cellIs" dxfId="257" priority="257" stopIfTrue="1" operator="greaterThanOrEqual">
      <formula>$G95</formula>
    </cfRule>
    <cfRule type="cellIs" dxfId="256" priority="258" stopIfTrue="1" operator="equal">
      <formula>0</formula>
    </cfRule>
  </conditionalFormatting>
  <conditionalFormatting sqref="T95:T99">
    <cfRule type="cellIs" dxfId="255" priority="259" stopIfTrue="1" operator="greaterThanOrEqual">
      <formula>$K95</formula>
    </cfRule>
    <cfRule type="cellIs" dxfId="254" priority="260" stopIfTrue="1" operator="equal">
      <formula>0</formula>
    </cfRule>
  </conditionalFormatting>
  <conditionalFormatting sqref="X95:X99">
    <cfRule type="cellIs" dxfId="253" priority="249" stopIfTrue="1" operator="greaterThanOrEqual">
      <formula>$L95</formula>
    </cfRule>
    <cfRule type="cellIs" dxfId="252" priority="250" stopIfTrue="1" operator="equal">
      <formula>0</formula>
    </cfRule>
  </conditionalFormatting>
  <conditionalFormatting sqref="V95:V99">
    <cfRule type="cellIs" dxfId="251" priority="251" stopIfTrue="1" operator="greaterThanOrEqual">
      <formula>$G95</formula>
    </cfRule>
    <cfRule type="cellIs" dxfId="250" priority="252" stopIfTrue="1" operator="equal">
      <formula>0</formula>
    </cfRule>
  </conditionalFormatting>
  <conditionalFormatting sqref="W95:W99">
    <cfRule type="cellIs" dxfId="249" priority="253" stopIfTrue="1" operator="greaterThanOrEqual">
      <formula>$K95</formula>
    </cfRule>
    <cfRule type="cellIs" dxfId="248" priority="254" stopIfTrue="1" operator="equal">
      <formula>0</formula>
    </cfRule>
  </conditionalFormatting>
  <conditionalFormatting sqref="AA95:AA99">
    <cfRule type="cellIs" dxfId="247" priority="243" stopIfTrue="1" operator="greaterThanOrEqual">
      <formula>$L95</formula>
    </cfRule>
    <cfRule type="cellIs" dxfId="246" priority="244" stopIfTrue="1" operator="equal">
      <formula>0</formula>
    </cfRule>
  </conditionalFormatting>
  <conditionalFormatting sqref="Y95:Y99">
    <cfRule type="cellIs" dxfId="245" priority="245" stopIfTrue="1" operator="greaterThanOrEqual">
      <formula>$G95</formula>
    </cfRule>
    <cfRule type="cellIs" dxfId="244" priority="246" stopIfTrue="1" operator="equal">
      <formula>0</formula>
    </cfRule>
  </conditionalFormatting>
  <conditionalFormatting sqref="Z95:Z99">
    <cfRule type="cellIs" dxfId="243" priority="247" stopIfTrue="1" operator="greaterThanOrEqual">
      <formula>$K95</formula>
    </cfRule>
    <cfRule type="cellIs" dxfId="242" priority="248" stopIfTrue="1" operator="equal">
      <formula>0</formula>
    </cfRule>
  </conditionalFormatting>
  <conditionalFormatting sqref="AD95:AD99">
    <cfRule type="cellIs" dxfId="241" priority="237" stopIfTrue="1" operator="greaterThanOrEqual">
      <formula>$L95</formula>
    </cfRule>
    <cfRule type="cellIs" dxfId="240" priority="238" stopIfTrue="1" operator="equal">
      <formula>0</formula>
    </cfRule>
  </conditionalFormatting>
  <conditionalFormatting sqref="AB95:AB99">
    <cfRule type="cellIs" dxfId="239" priority="239" stopIfTrue="1" operator="greaterThanOrEqual">
      <formula>$G95</formula>
    </cfRule>
    <cfRule type="cellIs" dxfId="238" priority="240" stopIfTrue="1" operator="equal">
      <formula>0</formula>
    </cfRule>
  </conditionalFormatting>
  <conditionalFormatting sqref="AC95:AC99">
    <cfRule type="cellIs" dxfId="237" priority="241" stopIfTrue="1" operator="greaterThanOrEqual">
      <formula>$K95</formula>
    </cfRule>
    <cfRule type="cellIs" dxfId="236" priority="242" stopIfTrue="1" operator="equal">
      <formula>0</formula>
    </cfRule>
  </conditionalFormatting>
  <conditionalFormatting sqref="AG95:AG99">
    <cfRule type="cellIs" dxfId="235" priority="231" stopIfTrue="1" operator="greaterThanOrEqual">
      <formula>$L95</formula>
    </cfRule>
    <cfRule type="cellIs" dxfId="234" priority="232" stopIfTrue="1" operator="equal">
      <formula>0</formula>
    </cfRule>
  </conditionalFormatting>
  <conditionalFormatting sqref="AE95:AE99">
    <cfRule type="cellIs" dxfId="233" priority="233" stopIfTrue="1" operator="greaterThanOrEqual">
      <formula>$G95</formula>
    </cfRule>
    <cfRule type="cellIs" dxfId="232" priority="234" stopIfTrue="1" operator="equal">
      <formula>0</formula>
    </cfRule>
  </conditionalFormatting>
  <conditionalFormatting sqref="AF95:AF99">
    <cfRule type="cellIs" dxfId="231" priority="235" stopIfTrue="1" operator="greaterThanOrEqual">
      <formula>$K95</formula>
    </cfRule>
    <cfRule type="cellIs" dxfId="230" priority="236" stopIfTrue="1" operator="equal">
      <formula>0</formula>
    </cfRule>
  </conditionalFormatting>
  <conditionalFormatting sqref="AJ95:AJ99">
    <cfRule type="cellIs" dxfId="229" priority="225" stopIfTrue="1" operator="greaterThanOrEqual">
      <formula>$L95</formula>
    </cfRule>
    <cfRule type="cellIs" dxfId="228" priority="226" stopIfTrue="1" operator="equal">
      <formula>0</formula>
    </cfRule>
  </conditionalFormatting>
  <conditionalFormatting sqref="AH95:AH99">
    <cfRule type="cellIs" dxfId="227" priority="227" stopIfTrue="1" operator="greaterThanOrEqual">
      <formula>$G95</formula>
    </cfRule>
    <cfRule type="cellIs" dxfId="226" priority="228" stopIfTrue="1" operator="equal">
      <formula>0</formula>
    </cfRule>
  </conditionalFormatting>
  <conditionalFormatting sqref="AI95:AI99">
    <cfRule type="cellIs" dxfId="225" priority="229" stopIfTrue="1" operator="greaterThanOrEqual">
      <formula>$K95</formula>
    </cfRule>
    <cfRule type="cellIs" dxfId="224" priority="230" stopIfTrue="1" operator="equal">
      <formula>0</formula>
    </cfRule>
  </conditionalFormatting>
  <conditionalFormatting sqref="AM95:AM99">
    <cfRule type="cellIs" dxfId="223" priority="219" stopIfTrue="1" operator="greaterThanOrEqual">
      <formula>$L95</formula>
    </cfRule>
    <cfRule type="cellIs" dxfId="222" priority="220" stopIfTrue="1" operator="equal">
      <formula>0</formula>
    </cfRule>
  </conditionalFormatting>
  <conditionalFormatting sqref="AK95:AK99">
    <cfRule type="cellIs" dxfId="221" priority="221" stopIfTrue="1" operator="greaterThanOrEqual">
      <formula>$G95</formula>
    </cfRule>
    <cfRule type="cellIs" dxfId="220" priority="222" stopIfTrue="1" operator="equal">
      <formula>0</formula>
    </cfRule>
  </conditionalFormatting>
  <conditionalFormatting sqref="AL95:AL99">
    <cfRule type="cellIs" dxfId="219" priority="223" stopIfTrue="1" operator="greaterThanOrEqual">
      <formula>$K95</formula>
    </cfRule>
    <cfRule type="cellIs" dxfId="218" priority="224" stopIfTrue="1" operator="equal">
      <formula>0</formula>
    </cfRule>
  </conditionalFormatting>
  <conditionalFormatting sqref="AP95:AP99">
    <cfRule type="cellIs" dxfId="217" priority="213" stopIfTrue="1" operator="greaterThanOrEqual">
      <formula>$L95</formula>
    </cfRule>
    <cfRule type="cellIs" dxfId="216" priority="214" stopIfTrue="1" operator="equal">
      <formula>0</formula>
    </cfRule>
  </conditionalFormatting>
  <conditionalFormatting sqref="AN95:AN99">
    <cfRule type="cellIs" dxfId="215" priority="215" stopIfTrue="1" operator="greaterThanOrEqual">
      <formula>$G95</formula>
    </cfRule>
    <cfRule type="cellIs" dxfId="214" priority="216" stopIfTrue="1" operator="equal">
      <formula>0</formula>
    </cfRule>
  </conditionalFormatting>
  <conditionalFormatting sqref="AO95:AO99">
    <cfRule type="cellIs" dxfId="213" priority="217" stopIfTrue="1" operator="greaterThanOrEqual">
      <formula>$K95</formula>
    </cfRule>
    <cfRule type="cellIs" dxfId="212" priority="218" stopIfTrue="1" operator="equal">
      <formula>0</formula>
    </cfRule>
  </conditionalFormatting>
  <conditionalFormatting sqref="AN89 M89 P89 S89 V89 Y89 AB89 AE89 AH89 AK89">
    <cfRule type="expression" dxfId="211" priority="210" stopIfTrue="1">
      <formula>RIGHT(M89,3)="(1)"</formula>
    </cfRule>
    <cfRule type="expression" dxfId="210" priority="211" stopIfTrue="1">
      <formula>RIGHT(M89,3)="(2)"</formula>
    </cfRule>
    <cfRule type="expression" dxfId="209" priority="212" stopIfTrue="1">
      <formula>RIGHT(M89,3)="(3)"</formula>
    </cfRule>
  </conditionalFormatting>
  <conditionalFormatting sqref="M89:AP93">
    <cfRule type="expression" dxfId="208" priority="209">
      <formula>RIGHT(M89,3)="(4)"</formula>
    </cfRule>
  </conditionalFormatting>
  <conditionalFormatting sqref="B95:B99">
    <cfRule type="cellIs" dxfId="207" priority="208" operator="equal">
      <formula>"(4) Best Cost Supply"</formula>
    </cfRule>
  </conditionalFormatting>
  <conditionalFormatting sqref="F108:F112 H108:J112 L108:L112">
    <cfRule type="cellIs" dxfId="206" priority="204" stopIfTrue="1" operator="equal">
      <formula>0</formula>
    </cfRule>
  </conditionalFormatting>
  <conditionalFormatting sqref="B108:B112">
    <cfRule type="cellIs" dxfId="205" priority="205" stopIfTrue="1" operator="equal">
      <formula>"(1) Best-in-Class"</formula>
    </cfRule>
    <cfRule type="cellIs" dxfId="204" priority="206" stopIfTrue="1" operator="equal">
      <formula>"(2) Low-Cost Country"</formula>
    </cfRule>
    <cfRule type="cellIs" dxfId="203" priority="207" stopIfTrue="1" operator="equal">
      <formula>"(3) Strategic Partner"</formula>
    </cfRule>
  </conditionalFormatting>
  <conditionalFormatting sqref="O108:O112">
    <cfRule type="cellIs" dxfId="202" priority="198" stopIfTrue="1" operator="greaterThanOrEqual">
      <formula>$L108</formula>
    </cfRule>
    <cfRule type="cellIs" dxfId="201" priority="199" stopIfTrue="1" operator="equal">
      <formula>0</formula>
    </cfRule>
  </conditionalFormatting>
  <conditionalFormatting sqref="M108:M112">
    <cfRule type="cellIs" dxfId="200" priority="200" stopIfTrue="1" operator="greaterThanOrEqual">
      <formula>$G108</formula>
    </cfRule>
    <cfRule type="cellIs" dxfId="199" priority="201" stopIfTrue="1" operator="equal">
      <formula>0</formula>
    </cfRule>
  </conditionalFormatting>
  <conditionalFormatting sqref="N108:N112">
    <cfRule type="cellIs" dxfId="198" priority="202" stopIfTrue="1" operator="greaterThanOrEqual">
      <formula>$K108</formula>
    </cfRule>
    <cfRule type="cellIs" dxfId="197" priority="203" stopIfTrue="1" operator="equal">
      <formula>0</formula>
    </cfRule>
  </conditionalFormatting>
  <conditionalFormatting sqref="R108:R112">
    <cfRule type="cellIs" dxfId="196" priority="192" stopIfTrue="1" operator="greaterThanOrEqual">
      <formula>$L108</formula>
    </cfRule>
    <cfRule type="cellIs" dxfId="195" priority="193" stopIfTrue="1" operator="equal">
      <formula>0</formula>
    </cfRule>
  </conditionalFormatting>
  <conditionalFormatting sqref="P108:P112">
    <cfRule type="cellIs" dxfId="194" priority="194" stopIfTrue="1" operator="greaterThanOrEqual">
      <formula>$G108</formula>
    </cfRule>
    <cfRule type="cellIs" dxfId="193" priority="195" stopIfTrue="1" operator="equal">
      <formula>0</formula>
    </cfRule>
  </conditionalFormatting>
  <conditionalFormatting sqref="Q108:Q112">
    <cfRule type="cellIs" dxfId="192" priority="196" stopIfTrue="1" operator="greaterThanOrEqual">
      <formula>$K108</formula>
    </cfRule>
    <cfRule type="cellIs" dxfId="191" priority="197" stopIfTrue="1" operator="equal">
      <formula>0</formula>
    </cfRule>
  </conditionalFormatting>
  <conditionalFormatting sqref="U108:U112">
    <cfRule type="cellIs" dxfId="190" priority="186" stopIfTrue="1" operator="greaterThanOrEqual">
      <formula>$L108</formula>
    </cfRule>
    <cfRule type="cellIs" dxfId="189" priority="187" stopIfTrue="1" operator="equal">
      <formula>0</formula>
    </cfRule>
  </conditionalFormatting>
  <conditionalFormatting sqref="S108:S112">
    <cfRule type="cellIs" dxfId="188" priority="188" stopIfTrue="1" operator="greaterThanOrEqual">
      <formula>$G108</formula>
    </cfRule>
    <cfRule type="cellIs" dxfId="187" priority="189" stopIfTrue="1" operator="equal">
      <formula>0</formula>
    </cfRule>
  </conditionalFormatting>
  <conditionalFormatting sqref="T108:T112">
    <cfRule type="cellIs" dxfId="186" priority="190" stopIfTrue="1" operator="greaterThanOrEqual">
      <formula>$K108</formula>
    </cfRule>
    <cfRule type="cellIs" dxfId="185" priority="191" stopIfTrue="1" operator="equal">
      <formula>0</formula>
    </cfRule>
  </conditionalFormatting>
  <conditionalFormatting sqref="X108:X112">
    <cfRule type="cellIs" dxfId="184" priority="180" stopIfTrue="1" operator="greaterThanOrEqual">
      <formula>$L108</formula>
    </cfRule>
    <cfRule type="cellIs" dxfId="183" priority="181" stopIfTrue="1" operator="equal">
      <formula>0</formula>
    </cfRule>
  </conditionalFormatting>
  <conditionalFormatting sqref="V108:V112">
    <cfRule type="cellIs" dxfId="182" priority="182" stopIfTrue="1" operator="greaterThanOrEqual">
      <formula>$G108</formula>
    </cfRule>
    <cfRule type="cellIs" dxfId="181" priority="183" stopIfTrue="1" operator="equal">
      <formula>0</formula>
    </cfRule>
  </conditionalFormatting>
  <conditionalFormatting sqref="W108:W112">
    <cfRule type="cellIs" dxfId="180" priority="184" stopIfTrue="1" operator="greaterThanOrEqual">
      <formula>$K108</formula>
    </cfRule>
    <cfRule type="cellIs" dxfId="179" priority="185" stopIfTrue="1" operator="equal">
      <formula>0</formula>
    </cfRule>
  </conditionalFormatting>
  <conditionalFormatting sqref="AA108:AA112">
    <cfRule type="cellIs" dxfId="178" priority="174" stopIfTrue="1" operator="greaterThanOrEqual">
      <formula>$L108</formula>
    </cfRule>
    <cfRule type="cellIs" dxfId="177" priority="175" stopIfTrue="1" operator="equal">
      <formula>0</formula>
    </cfRule>
  </conditionalFormatting>
  <conditionalFormatting sqref="Y108:Y112">
    <cfRule type="cellIs" dxfId="176" priority="176" stopIfTrue="1" operator="greaterThanOrEqual">
      <formula>$G108</formula>
    </cfRule>
    <cfRule type="cellIs" dxfId="175" priority="177" stopIfTrue="1" operator="equal">
      <formula>0</formula>
    </cfRule>
  </conditionalFormatting>
  <conditionalFormatting sqref="Z108:Z112">
    <cfRule type="cellIs" dxfId="174" priority="178" stopIfTrue="1" operator="greaterThanOrEqual">
      <formula>$K108</formula>
    </cfRule>
    <cfRule type="cellIs" dxfId="173" priority="179" stopIfTrue="1" operator="equal">
      <formula>0</formula>
    </cfRule>
  </conditionalFormatting>
  <conditionalFormatting sqref="AD108:AD112">
    <cfRule type="cellIs" dxfId="172" priority="168" stopIfTrue="1" operator="greaterThanOrEqual">
      <formula>$L108</formula>
    </cfRule>
    <cfRule type="cellIs" dxfId="171" priority="169" stopIfTrue="1" operator="equal">
      <formula>0</formula>
    </cfRule>
  </conditionalFormatting>
  <conditionalFormatting sqref="AB108:AB112">
    <cfRule type="cellIs" dxfId="170" priority="170" stopIfTrue="1" operator="greaterThanOrEqual">
      <formula>$G108</formula>
    </cfRule>
    <cfRule type="cellIs" dxfId="169" priority="171" stopIfTrue="1" operator="equal">
      <formula>0</formula>
    </cfRule>
  </conditionalFormatting>
  <conditionalFormatting sqref="AC108:AC112">
    <cfRule type="cellIs" dxfId="168" priority="172" stopIfTrue="1" operator="greaterThanOrEqual">
      <formula>$K108</formula>
    </cfRule>
    <cfRule type="cellIs" dxfId="167" priority="173" stopIfTrue="1" operator="equal">
      <formula>0</formula>
    </cfRule>
  </conditionalFormatting>
  <conditionalFormatting sqref="AG108:AG112">
    <cfRule type="cellIs" dxfId="166" priority="162" stopIfTrue="1" operator="greaterThanOrEqual">
      <formula>$L108</formula>
    </cfRule>
    <cfRule type="cellIs" dxfId="165" priority="163" stopIfTrue="1" operator="equal">
      <formula>0</formula>
    </cfRule>
  </conditionalFormatting>
  <conditionalFormatting sqref="AE108:AE112">
    <cfRule type="cellIs" dxfId="164" priority="164" stopIfTrue="1" operator="greaterThanOrEqual">
      <formula>$G108</formula>
    </cfRule>
    <cfRule type="cellIs" dxfId="163" priority="165" stopIfTrue="1" operator="equal">
      <formula>0</formula>
    </cfRule>
  </conditionalFormatting>
  <conditionalFormatting sqref="AF108:AF112">
    <cfRule type="cellIs" dxfId="162" priority="166" stopIfTrue="1" operator="greaterThanOrEqual">
      <formula>$K108</formula>
    </cfRule>
    <cfRule type="cellIs" dxfId="161" priority="167" stopIfTrue="1" operator="equal">
      <formula>0</formula>
    </cfRule>
  </conditionalFormatting>
  <conditionalFormatting sqref="AJ108:AJ112">
    <cfRule type="cellIs" dxfId="160" priority="156" stopIfTrue="1" operator="greaterThanOrEqual">
      <formula>$L108</formula>
    </cfRule>
    <cfRule type="cellIs" dxfId="159" priority="157" stopIfTrue="1" operator="equal">
      <formula>0</formula>
    </cfRule>
  </conditionalFormatting>
  <conditionalFormatting sqref="AH108:AH112">
    <cfRule type="cellIs" dxfId="158" priority="158" stopIfTrue="1" operator="greaterThanOrEqual">
      <formula>$G108</formula>
    </cfRule>
    <cfRule type="cellIs" dxfId="157" priority="159" stopIfTrue="1" operator="equal">
      <formula>0</formula>
    </cfRule>
  </conditionalFormatting>
  <conditionalFormatting sqref="AI108:AI112">
    <cfRule type="cellIs" dxfId="156" priority="160" stopIfTrue="1" operator="greaterThanOrEqual">
      <formula>$K108</formula>
    </cfRule>
    <cfRule type="cellIs" dxfId="155" priority="161" stopIfTrue="1" operator="equal">
      <formula>0</formula>
    </cfRule>
  </conditionalFormatting>
  <conditionalFormatting sqref="AM108:AM112">
    <cfRule type="cellIs" dxfId="154" priority="150" stopIfTrue="1" operator="greaterThanOrEqual">
      <formula>$L108</formula>
    </cfRule>
    <cfRule type="cellIs" dxfId="153" priority="151" stopIfTrue="1" operator="equal">
      <formula>0</formula>
    </cfRule>
  </conditionalFormatting>
  <conditionalFormatting sqref="AK108:AK112">
    <cfRule type="cellIs" dxfId="152" priority="152" stopIfTrue="1" operator="greaterThanOrEqual">
      <formula>$G108</formula>
    </cfRule>
    <cfRule type="cellIs" dxfId="151" priority="153" stopIfTrue="1" operator="equal">
      <formula>0</formula>
    </cfRule>
  </conditionalFormatting>
  <conditionalFormatting sqref="AL108:AL112">
    <cfRule type="cellIs" dxfId="150" priority="154" stopIfTrue="1" operator="greaterThanOrEqual">
      <formula>$K108</formula>
    </cfRule>
    <cfRule type="cellIs" dxfId="149" priority="155" stopIfTrue="1" operator="equal">
      <formula>0</formula>
    </cfRule>
  </conditionalFormatting>
  <conditionalFormatting sqref="AP108:AP112">
    <cfRule type="cellIs" dxfId="148" priority="144" stopIfTrue="1" operator="greaterThanOrEqual">
      <formula>$L108</formula>
    </cfRule>
    <cfRule type="cellIs" dxfId="147" priority="145" stopIfTrue="1" operator="equal">
      <formula>0</formula>
    </cfRule>
  </conditionalFormatting>
  <conditionalFormatting sqref="AN108:AN112">
    <cfRule type="cellIs" dxfId="146" priority="146" stopIfTrue="1" operator="greaterThanOrEqual">
      <formula>$G108</formula>
    </cfRule>
    <cfRule type="cellIs" dxfId="145" priority="147" stopIfTrue="1" operator="equal">
      <formula>0</formula>
    </cfRule>
  </conditionalFormatting>
  <conditionalFormatting sqref="AO108:AO112">
    <cfRule type="cellIs" dxfId="144" priority="148" stopIfTrue="1" operator="greaterThanOrEqual">
      <formula>$K108</formula>
    </cfRule>
    <cfRule type="cellIs" dxfId="143" priority="149" stopIfTrue="1" operator="equal">
      <formula>0</formula>
    </cfRule>
  </conditionalFormatting>
  <conditionalFormatting sqref="AN102 M102 P102 S102 V102 Y102 AB102 AE102 AH102 AK102">
    <cfRule type="expression" dxfId="142" priority="141" stopIfTrue="1">
      <formula>RIGHT(M102,3)="(1)"</formula>
    </cfRule>
    <cfRule type="expression" dxfId="141" priority="142" stopIfTrue="1">
      <formula>RIGHT(M102,3)="(2)"</formula>
    </cfRule>
    <cfRule type="expression" dxfId="140" priority="143" stopIfTrue="1">
      <formula>RIGHT(M102,3)="(3)"</formula>
    </cfRule>
  </conditionalFormatting>
  <conditionalFormatting sqref="M102:AP106">
    <cfRule type="expression" dxfId="139" priority="140">
      <formula>RIGHT(M102,3)="(4)"</formula>
    </cfRule>
  </conditionalFormatting>
  <conditionalFormatting sqref="B108:B112">
    <cfRule type="cellIs" dxfId="138" priority="139" operator="equal">
      <formula>"(4) Best Cost Supply"</formula>
    </cfRule>
  </conditionalFormatting>
  <conditionalFormatting sqref="F121:F125 H121:J125 L121:L125">
    <cfRule type="cellIs" dxfId="137" priority="135" stopIfTrue="1" operator="equal">
      <formula>0</formula>
    </cfRule>
  </conditionalFormatting>
  <conditionalFormatting sqref="B121:B125">
    <cfRule type="cellIs" dxfId="136" priority="136" stopIfTrue="1" operator="equal">
      <formula>"(1) Best-in-Class"</formula>
    </cfRule>
    <cfRule type="cellIs" dxfId="135" priority="137" stopIfTrue="1" operator="equal">
      <formula>"(2) Low-Cost Country"</formula>
    </cfRule>
    <cfRule type="cellIs" dxfId="134" priority="138" stopIfTrue="1" operator="equal">
      <formula>"(3) Strategic Partner"</formula>
    </cfRule>
  </conditionalFormatting>
  <conditionalFormatting sqref="O121:O125">
    <cfRule type="cellIs" dxfId="133" priority="129" stopIfTrue="1" operator="greaterThanOrEqual">
      <formula>$L121</formula>
    </cfRule>
    <cfRule type="cellIs" dxfId="132" priority="130" stopIfTrue="1" operator="equal">
      <formula>0</formula>
    </cfRule>
  </conditionalFormatting>
  <conditionalFormatting sqref="M121:M125">
    <cfRule type="cellIs" dxfId="131" priority="131" stopIfTrue="1" operator="greaterThanOrEqual">
      <formula>$G121</formula>
    </cfRule>
    <cfRule type="cellIs" dxfId="130" priority="132" stopIfTrue="1" operator="equal">
      <formula>0</formula>
    </cfRule>
  </conditionalFormatting>
  <conditionalFormatting sqref="N121:N125">
    <cfRule type="cellIs" dxfId="129" priority="133" stopIfTrue="1" operator="greaterThanOrEqual">
      <formula>$K121</formula>
    </cfRule>
    <cfRule type="cellIs" dxfId="128" priority="134" stopIfTrue="1" operator="equal">
      <formula>0</formula>
    </cfRule>
  </conditionalFormatting>
  <conditionalFormatting sqref="R121:R125">
    <cfRule type="cellIs" dxfId="127" priority="123" stopIfTrue="1" operator="greaterThanOrEqual">
      <formula>$L121</formula>
    </cfRule>
    <cfRule type="cellIs" dxfId="126" priority="124" stopIfTrue="1" operator="equal">
      <formula>0</formula>
    </cfRule>
  </conditionalFormatting>
  <conditionalFormatting sqref="P121:P125">
    <cfRule type="cellIs" dxfId="125" priority="125" stopIfTrue="1" operator="greaterThanOrEqual">
      <formula>$G121</formula>
    </cfRule>
    <cfRule type="cellIs" dxfId="124" priority="126" stopIfTrue="1" operator="equal">
      <formula>0</formula>
    </cfRule>
  </conditionalFormatting>
  <conditionalFormatting sqref="Q121:Q125">
    <cfRule type="cellIs" dxfId="123" priority="127" stopIfTrue="1" operator="greaterThanOrEqual">
      <formula>$K121</formula>
    </cfRule>
    <cfRule type="cellIs" dxfId="122" priority="128" stopIfTrue="1" operator="equal">
      <formula>0</formula>
    </cfRule>
  </conditionalFormatting>
  <conditionalFormatting sqref="U121:U125">
    <cfRule type="cellIs" dxfId="121" priority="117" stopIfTrue="1" operator="greaterThanOrEqual">
      <formula>$L121</formula>
    </cfRule>
    <cfRule type="cellIs" dxfId="120" priority="118" stopIfTrue="1" operator="equal">
      <formula>0</formula>
    </cfRule>
  </conditionalFormatting>
  <conditionalFormatting sqref="S121:S125">
    <cfRule type="cellIs" dxfId="119" priority="119" stopIfTrue="1" operator="greaterThanOrEqual">
      <formula>$G121</formula>
    </cfRule>
    <cfRule type="cellIs" dxfId="118" priority="120" stopIfTrue="1" operator="equal">
      <formula>0</formula>
    </cfRule>
  </conditionalFormatting>
  <conditionalFormatting sqref="T121:T125">
    <cfRule type="cellIs" dxfId="117" priority="121" stopIfTrue="1" operator="greaterThanOrEqual">
      <formula>$K121</formula>
    </cfRule>
    <cfRule type="cellIs" dxfId="116" priority="122" stopIfTrue="1" operator="equal">
      <formula>0</formula>
    </cfRule>
  </conditionalFormatting>
  <conditionalFormatting sqref="X121:X125">
    <cfRule type="cellIs" dxfId="115" priority="111" stopIfTrue="1" operator="greaterThanOrEqual">
      <formula>$L121</formula>
    </cfRule>
    <cfRule type="cellIs" dxfId="114" priority="112" stopIfTrue="1" operator="equal">
      <formula>0</formula>
    </cfRule>
  </conditionalFormatting>
  <conditionalFormatting sqref="V121:V125">
    <cfRule type="cellIs" dxfId="113" priority="113" stopIfTrue="1" operator="greaterThanOrEqual">
      <formula>$G121</formula>
    </cfRule>
    <cfRule type="cellIs" dxfId="112" priority="114" stopIfTrue="1" operator="equal">
      <formula>0</formula>
    </cfRule>
  </conditionalFormatting>
  <conditionalFormatting sqref="W121:W125">
    <cfRule type="cellIs" dxfId="111" priority="115" stopIfTrue="1" operator="greaterThanOrEqual">
      <formula>$K121</formula>
    </cfRule>
    <cfRule type="cellIs" dxfId="110" priority="116" stopIfTrue="1" operator="equal">
      <formula>0</formula>
    </cfRule>
  </conditionalFormatting>
  <conditionalFormatting sqref="AA121:AA125">
    <cfRule type="cellIs" dxfId="109" priority="105" stopIfTrue="1" operator="greaterThanOrEqual">
      <formula>$L121</formula>
    </cfRule>
    <cfRule type="cellIs" dxfId="108" priority="106" stopIfTrue="1" operator="equal">
      <formula>0</formula>
    </cfRule>
  </conditionalFormatting>
  <conditionalFormatting sqref="Y121:Y125">
    <cfRule type="cellIs" dxfId="107" priority="107" stopIfTrue="1" operator="greaterThanOrEqual">
      <formula>$G121</formula>
    </cfRule>
    <cfRule type="cellIs" dxfId="106" priority="108" stopIfTrue="1" operator="equal">
      <formula>0</formula>
    </cfRule>
  </conditionalFormatting>
  <conditionalFormatting sqref="Z121:Z125">
    <cfRule type="cellIs" dxfId="105" priority="109" stopIfTrue="1" operator="greaterThanOrEqual">
      <formula>$K121</formula>
    </cfRule>
    <cfRule type="cellIs" dxfId="104" priority="110" stopIfTrue="1" operator="equal">
      <formula>0</formula>
    </cfRule>
  </conditionalFormatting>
  <conditionalFormatting sqref="AD121:AD125">
    <cfRule type="cellIs" dxfId="103" priority="99" stopIfTrue="1" operator="greaterThanOrEqual">
      <formula>$L121</formula>
    </cfRule>
    <cfRule type="cellIs" dxfId="102" priority="100" stopIfTrue="1" operator="equal">
      <formula>0</formula>
    </cfRule>
  </conditionalFormatting>
  <conditionalFormatting sqref="AB121:AB125">
    <cfRule type="cellIs" dxfId="101" priority="101" stopIfTrue="1" operator="greaterThanOrEqual">
      <formula>$G121</formula>
    </cfRule>
    <cfRule type="cellIs" dxfId="100" priority="102" stopIfTrue="1" operator="equal">
      <formula>0</formula>
    </cfRule>
  </conditionalFormatting>
  <conditionalFormatting sqref="AC121:AC125">
    <cfRule type="cellIs" dxfId="99" priority="103" stopIfTrue="1" operator="greaterThanOrEqual">
      <formula>$K121</formula>
    </cfRule>
    <cfRule type="cellIs" dxfId="98" priority="104" stopIfTrue="1" operator="equal">
      <formula>0</formula>
    </cfRule>
  </conditionalFormatting>
  <conditionalFormatting sqref="AG121:AG125">
    <cfRule type="cellIs" dxfId="97" priority="93" stopIfTrue="1" operator="greaterThanOrEqual">
      <formula>$L121</formula>
    </cfRule>
    <cfRule type="cellIs" dxfId="96" priority="94" stopIfTrue="1" operator="equal">
      <formula>0</formula>
    </cfRule>
  </conditionalFormatting>
  <conditionalFormatting sqref="AE121:AE125">
    <cfRule type="cellIs" dxfId="95" priority="95" stopIfTrue="1" operator="greaterThanOrEqual">
      <formula>$G121</formula>
    </cfRule>
    <cfRule type="cellIs" dxfId="94" priority="96" stopIfTrue="1" operator="equal">
      <formula>0</formula>
    </cfRule>
  </conditionalFormatting>
  <conditionalFormatting sqref="AF121:AF125">
    <cfRule type="cellIs" dxfId="93" priority="97" stopIfTrue="1" operator="greaterThanOrEqual">
      <formula>$K121</formula>
    </cfRule>
    <cfRule type="cellIs" dxfId="92" priority="98" stopIfTrue="1" operator="equal">
      <formula>0</formula>
    </cfRule>
  </conditionalFormatting>
  <conditionalFormatting sqref="AJ121:AJ125">
    <cfRule type="cellIs" dxfId="91" priority="87" stopIfTrue="1" operator="greaterThanOrEqual">
      <formula>$L121</formula>
    </cfRule>
    <cfRule type="cellIs" dxfId="90" priority="88" stopIfTrue="1" operator="equal">
      <formula>0</formula>
    </cfRule>
  </conditionalFormatting>
  <conditionalFormatting sqref="AH121:AH125">
    <cfRule type="cellIs" dxfId="89" priority="89" stopIfTrue="1" operator="greaterThanOrEqual">
      <formula>$G121</formula>
    </cfRule>
    <cfRule type="cellIs" dxfId="88" priority="90" stopIfTrue="1" operator="equal">
      <formula>0</formula>
    </cfRule>
  </conditionalFormatting>
  <conditionalFormatting sqref="AI121:AI125">
    <cfRule type="cellIs" dxfId="87" priority="91" stopIfTrue="1" operator="greaterThanOrEqual">
      <formula>$K121</formula>
    </cfRule>
    <cfRule type="cellIs" dxfId="86" priority="92" stopIfTrue="1" operator="equal">
      <formula>0</formula>
    </cfRule>
  </conditionalFormatting>
  <conditionalFormatting sqref="AM121:AM125">
    <cfRule type="cellIs" dxfId="85" priority="81" stopIfTrue="1" operator="greaterThanOrEqual">
      <formula>$L121</formula>
    </cfRule>
    <cfRule type="cellIs" dxfId="84" priority="82" stopIfTrue="1" operator="equal">
      <formula>0</formula>
    </cfRule>
  </conditionalFormatting>
  <conditionalFormatting sqref="AK121:AK125">
    <cfRule type="cellIs" dxfId="83" priority="83" stopIfTrue="1" operator="greaterThanOrEqual">
      <formula>$G121</formula>
    </cfRule>
    <cfRule type="cellIs" dxfId="82" priority="84" stopIfTrue="1" operator="equal">
      <formula>0</formula>
    </cfRule>
  </conditionalFormatting>
  <conditionalFormatting sqref="AL121:AL125">
    <cfRule type="cellIs" dxfId="81" priority="85" stopIfTrue="1" operator="greaterThanOrEqual">
      <formula>$K121</formula>
    </cfRule>
    <cfRule type="cellIs" dxfId="80" priority="86" stopIfTrue="1" operator="equal">
      <formula>0</formula>
    </cfRule>
  </conditionalFormatting>
  <conditionalFormatting sqref="AP121:AP125">
    <cfRule type="cellIs" dxfId="79" priority="75" stopIfTrue="1" operator="greaterThanOrEqual">
      <formula>$L121</formula>
    </cfRule>
    <cfRule type="cellIs" dxfId="78" priority="76" stopIfTrue="1" operator="equal">
      <formula>0</formula>
    </cfRule>
  </conditionalFormatting>
  <conditionalFormatting sqref="AN121:AN125">
    <cfRule type="cellIs" dxfId="77" priority="77" stopIfTrue="1" operator="greaterThanOrEqual">
      <formula>$G121</formula>
    </cfRule>
    <cfRule type="cellIs" dxfId="76" priority="78" stopIfTrue="1" operator="equal">
      <formula>0</formula>
    </cfRule>
  </conditionalFormatting>
  <conditionalFormatting sqref="AO121:AO125">
    <cfRule type="cellIs" dxfId="75" priority="79" stopIfTrue="1" operator="greaterThanOrEqual">
      <formula>$K121</formula>
    </cfRule>
    <cfRule type="cellIs" dxfId="74" priority="80" stopIfTrue="1" operator="equal">
      <formula>0</formula>
    </cfRule>
  </conditionalFormatting>
  <conditionalFormatting sqref="AN115 M115 P115 S115 V115 Y115 AB115 AE115 AH115 AK115">
    <cfRule type="expression" dxfId="73" priority="72" stopIfTrue="1">
      <formula>RIGHT(M115,3)="(1)"</formula>
    </cfRule>
    <cfRule type="expression" dxfId="72" priority="73" stopIfTrue="1">
      <formula>RIGHT(M115,3)="(2)"</formula>
    </cfRule>
    <cfRule type="expression" dxfId="71" priority="74" stopIfTrue="1">
      <formula>RIGHT(M115,3)="(3)"</formula>
    </cfRule>
  </conditionalFormatting>
  <conditionalFormatting sqref="M115:AP119">
    <cfRule type="expression" dxfId="70" priority="71">
      <formula>RIGHT(M115,3)="(4)"</formula>
    </cfRule>
  </conditionalFormatting>
  <conditionalFormatting sqref="B121:B125">
    <cfRule type="cellIs" dxfId="69" priority="70" operator="equal">
      <formula>"(4) Best Cost Supply"</formula>
    </cfRule>
  </conditionalFormatting>
  <conditionalFormatting sqref="F134:F138 H134:J138 L134:L138">
    <cfRule type="cellIs" dxfId="68" priority="66" stopIfTrue="1" operator="equal">
      <formula>0</formula>
    </cfRule>
  </conditionalFormatting>
  <conditionalFormatting sqref="B134:B138">
    <cfRule type="cellIs" dxfId="67" priority="67" stopIfTrue="1" operator="equal">
      <formula>"(1) Best-in-Class"</formula>
    </cfRule>
    <cfRule type="cellIs" dxfId="66" priority="68" stopIfTrue="1" operator="equal">
      <formula>"(2) Low-Cost Country"</formula>
    </cfRule>
    <cfRule type="cellIs" dxfId="65" priority="69" stopIfTrue="1" operator="equal">
      <formula>"(3) Strategic Partner"</formula>
    </cfRule>
  </conditionalFormatting>
  <conditionalFormatting sqref="O134:O138">
    <cfRule type="cellIs" dxfId="64" priority="60" stopIfTrue="1" operator="greaterThanOrEqual">
      <formula>$L134</formula>
    </cfRule>
    <cfRule type="cellIs" dxfId="63" priority="61" stopIfTrue="1" operator="equal">
      <formula>0</formula>
    </cfRule>
  </conditionalFormatting>
  <conditionalFormatting sqref="M134:M138">
    <cfRule type="cellIs" dxfId="62" priority="62" stopIfTrue="1" operator="greaterThanOrEqual">
      <formula>$G134</formula>
    </cfRule>
    <cfRule type="cellIs" dxfId="61" priority="63" stopIfTrue="1" operator="equal">
      <formula>0</formula>
    </cfRule>
  </conditionalFormatting>
  <conditionalFormatting sqref="N134:N138">
    <cfRule type="cellIs" dxfId="60" priority="64" stopIfTrue="1" operator="greaterThanOrEqual">
      <formula>$K134</formula>
    </cfRule>
    <cfRule type="cellIs" dxfId="59" priority="65" stopIfTrue="1" operator="equal">
      <formula>0</formula>
    </cfRule>
  </conditionalFormatting>
  <conditionalFormatting sqref="R134:R138">
    <cfRule type="cellIs" dxfId="58" priority="54" stopIfTrue="1" operator="greaterThanOrEqual">
      <formula>$L134</formula>
    </cfRule>
    <cfRule type="cellIs" dxfId="57" priority="55" stopIfTrue="1" operator="equal">
      <formula>0</formula>
    </cfRule>
  </conditionalFormatting>
  <conditionalFormatting sqref="P134:P138">
    <cfRule type="cellIs" dxfId="56" priority="56" stopIfTrue="1" operator="greaterThanOrEqual">
      <formula>$G134</formula>
    </cfRule>
    <cfRule type="cellIs" dxfId="55" priority="57" stopIfTrue="1" operator="equal">
      <formula>0</formula>
    </cfRule>
  </conditionalFormatting>
  <conditionalFormatting sqref="Q134:Q138">
    <cfRule type="cellIs" dxfId="54" priority="58" stopIfTrue="1" operator="greaterThanOrEqual">
      <formula>$K134</formula>
    </cfRule>
    <cfRule type="cellIs" dxfId="53" priority="59" stopIfTrue="1" operator="equal">
      <formula>0</formula>
    </cfRule>
  </conditionalFormatting>
  <conditionalFormatting sqref="U134:U138">
    <cfRule type="cellIs" dxfId="52" priority="48" stopIfTrue="1" operator="greaterThanOrEqual">
      <formula>$L134</formula>
    </cfRule>
    <cfRule type="cellIs" dxfId="51" priority="49" stopIfTrue="1" operator="equal">
      <formula>0</formula>
    </cfRule>
  </conditionalFormatting>
  <conditionalFormatting sqref="S134:S138">
    <cfRule type="cellIs" dxfId="50" priority="50" stopIfTrue="1" operator="greaterThanOrEqual">
      <formula>$G134</formula>
    </cfRule>
    <cfRule type="cellIs" dxfId="49" priority="51" stopIfTrue="1" operator="equal">
      <formula>0</formula>
    </cfRule>
  </conditionalFormatting>
  <conditionalFormatting sqref="T134:T138">
    <cfRule type="cellIs" dxfId="48" priority="52" stopIfTrue="1" operator="greaterThanOrEqual">
      <formula>$K134</formula>
    </cfRule>
    <cfRule type="cellIs" dxfId="47" priority="53" stopIfTrue="1" operator="equal">
      <formula>0</formula>
    </cfRule>
  </conditionalFormatting>
  <conditionalFormatting sqref="X134:X138">
    <cfRule type="cellIs" dxfId="46" priority="42" stopIfTrue="1" operator="greaterThanOrEqual">
      <formula>$L134</formula>
    </cfRule>
    <cfRule type="cellIs" dxfId="45" priority="43" stopIfTrue="1" operator="equal">
      <formula>0</formula>
    </cfRule>
  </conditionalFormatting>
  <conditionalFormatting sqref="V134:V138">
    <cfRule type="cellIs" dxfId="44" priority="44" stopIfTrue="1" operator="greaterThanOrEqual">
      <formula>$G134</formula>
    </cfRule>
    <cfRule type="cellIs" dxfId="43" priority="45" stopIfTrue="1" operator="equal">
      <formula>0</formula>
    </cfRule>
  </conditionalFormatting>
  <conditionalFormatting sqref="W134:W138">
    <cfRule type="cellIs" dxfId="42" priority="46" stopIfTrue="1" operator="greaterThanOrEqual">
      <formula>$K134</formula>
    </cfRule>
    <cfRule type="cellIs" dxfId="41" priority="47" stopIfTrue="1" operator="equal">
      <formula>0</formula>
    </cfRule>
  </conditionalFormatting>
  <conditionalFormatting sqref="AA134:AA138">
    <cfRule type="cellIs" dxfId="40" priority="36" stopIfTrue="1" operator="greaterThanOrEqual">
      <formula>$L134</formula>
    </cfRule>
    <cfRule type="cellIs" dxfId="39" priority="37" stopIfTrue="1" operator="equal">
      <formula>0</formula>
    </cfRule>
  </conditionalFormatting>
  <conditionalFormatting sqref="Y134:Y138">
    <cfRule type="cellIs" dxfId="38" priority="38" stopIfTrue="1" operator="greaterThanOrEqual">
      <formula>$G134</formula>
    </cfRule>
    <cfRule type="cellIs" dxfId="37" priority="39" stopIfTrue="1" operator="equal">
      <formula>0</formula>
    </cfRule>
  </conditionalFormatting>
  <conditionalFormatting sqref="Z134:Z138">
    <cfRule type="cellIs" dxfId="36" priority="40" stopIfTrue="1" operator="greaterThanOrEqual">
      <formula>$K134</formula>
    </cfRule>
    <cfRule type="cellIs" dxfId="35" priority="41" stopIfTrue="1" operator="equal">
      <formula>0</formula>
    </cfRule>
  </conditionalFormatting>
  <conditionalFormatting sqref="AD134:AD138">
    <cfRule type="cellIs" dxfId="34" priority="30" stopIfTrue="1" operator="greaterThanOrEqual">
      <formula>$L134</formula>
    </cfRule>
    <cfRule type="cellIs" dxfId="33" priority="31" stopIfTrue="1" operator="equal">
      <formula>0</formula>
    </cfRule>
  </conditionalFormatting>
  <conditionalFormatting sqref="AB134:AB138">
    <cfRule type="cellIs" dxfId="32" priority="32" stopIfTrue="1" operator="greaterThanOrEqual">
      <formula>$G134</formula>
    </cfRule>
    <cfRule type="cellIs" dxfId="31" priority="33" stopIfTrue="1" operator="equal">
      <formula>0</formula>
    </cfRule>
  </conditionalFormatting>
  <conditionalFormatting sqref="AC134:AC138">
    <cfRule type="cellIs" dxfId="30" priority="34" stopIfTrue="1" operator="greaterThanOrEqual">
      <formula>$K134</formula>
    </cfRule>
    <cfRule type="cellIs" dxfId="29" priority="35" stopIfTrue="1" operator="equal">
      <formula>0</formula>
    </cfRule>
  </conditionalFormatting>
  <conditionalFormatting sqref="AG134:AG138">
    <cfRule type="cellIs" dxfId="28" priority="24" stopIfTrue="1" operator="greaterThanOrEqual">
      <formula>$L134</formula>
    </cfRule>
    <cfRule type="cellIs" dxfId="27" priority="25" stopIfTrue="1" operator="equal">
      <formula>0</formula>
    </cfRule>
  </conditionalFormatting>
  <conditionalFormatting sqref="AE134:AE138">
    <cfRule type="cellIs" dxfId="26" priority="26" stopIfTrue="1" operator="greaterThanOrEqual">
      <formula>$G134</formula>
    </cfRule>
    <cfRule type="cellIs" dxfId="25" priority="27" stopIfTrue="1" operator="equal">
      <formula>0</formula>
    </cfRule>
  </conditionalFormatting>
  <conditionalFormatting sqref="AF134:AF138">
    <cfRule type="cellIs" dxfId="24" priority="28" stopIfTrue="1" operator="greaterThanOrEqual">
      <formula>$K134</formula>
    </cfRule>
    <cfRule type="cellIs" dxfId="23" priority="29" stopIfTrue="1" operator="equal">
      <formula>0</formula>
    </cfRule>
  </conditionalFormatting>
  <conditionalFormatting sqref="AJ134:AJ138">
    <cfRule type="cellIs" dxfId="22" priority="18" stopIfTrue="1" operator="greaterThanOrEqual">
      <formula>$L134</formula>
    </cfRule>
    <cfRule type="cellIs" dxfId="21" priority="19" stopIfTrue="1" operator="equal">
      <formula>0</formula>
    </cfRule>
  </conditionalFormatting>
  <conditionalFormatting sqref="AH134:AH138">
    <cfRule type="cellIs" dxfId="20" priority="20" stopIfTrue="1" operator="greaterThanOrEqual">
      <formula>$G134</formula>
    </cfRule>
    <cfRule type="cellIs" dxfId="19" priority="21" stopIfTrue="1" operator="equal">
      <formula>0</formula>
    </cfRule>
  </conditionalFormatting>
  <conditionalFormatting sqref="AI134:AI138">
    <cfRule type="cellIs" dxfId="18" priority="22" stopIfTrue="1" operator="greaterThanOrEqual">
      <formula>$K134</formula>
    </cfRule>
    <cfRule type="cellIs" dxfId="17" priority="23" stopIfTrue="1" operator="equal">
      <formula>0</formula>
    </cfRule>
  </conditionalFormatting>
  <conditionalFormatting sqref="AM134:AM138">
    <cfRule type="cellIs" dxfId="16" priority="12" stopIfTrue="1" operator="greaterThanOrEqual">
      <formula>$L134</formula>
    </cfRule>
    <cfRule type="cellIs" dxfId="15" priority="13" stopIfTrue="1" operator="equal">
      <formula>0</formula>
    </cfRule>
  </conditionalFormatting>
  <conditionalFormatting sqref="AK134:AK138">
    <cfRule type="cellIs" dxfId="14" priority="14" stopIfTrue="1" operator="greaterThanOrEqual">
      <formula>$G134</formula>
    </cfRule>
    <cfRule type="cellIs" dxfId="13" priority="15" stopIfTrue="1" operator="equal">
      <formula>0</formula>
    </cfRule>
  </conditionalFormatting>
  <conditionalFormatting sqref="AL134:AL138">
    <cfRule type="cellIs" dxfId="12" priority="16" stopIfTrue="1" operator="greaterThanOrEqual">
      <formula>$K134</formula>
    </cfRule>
    <cfRule type="cellIs" dxfId="11" priority="17" stopIfTrue="1" operator="equal">
      <formula>0</formula>
    </cfRule>
  </conditionalFormatting>
  <conditionalFormatting sqref="AP134:AP138">
    <cfRule type="cellIs" dxfId="10" priority="6" stopIfTrue="1" operator="greaterThanOrEqual">
      <formula>$L134</formula>
    </cfRule>
    <cfRule type="cellIs" dxfId="9" priority="7" stopIfTrue="1" operator="equal">
      <formula>0</formula>
    </cfRule>
  </conditionalFormatting>
  <conditionalFormatting sqref="AN134:AN138">
    <cfRule type="cellIs" dxfId="8" priority="8" stopIfTrue="1" operator="greaterThanOrEqual">
      <formula>$G134</formula>
    </cfRule>
    <cfRule type="cellIs" dxfId="7" priority="9" stopIfTrue="1" operator="equal">
      <formula>0</formula>
    </cfRule>
  </conditionalFormatting>
  <conditionalFormatting sqref="AO134:AO138">
    <cfRule type="cellIs" dxfId="6" priority="10" stopIfTrue="1" operator="greaterThanOrEqual">
      <formula>$K134</formula>
    </cfRule>
    <cfRule type="cellIs" dxfId="5" priority="11" stopIfTrue="1" operator="equal">
      <formula>0</formula>
    </cfRule>
  </conditionalFormatting>
  <conditionalFormatting sqref="AN128 M128 P128 S128 V128 Y128 AB128 AE128 AH128 AK128">
    <cfRule type="expression" dxfId="4" priority="3" stopIfTrue="1">
      <formula>RIGHT(M128,3)="(1)"</formula>
    </cfRule>
    <cfRule type="expression" dxfId="3" priority="4" stopIfTrue="1">
      <formula>RIGHT(M128,3)="(2)"</formula>
    </cfRule>
    <cfRule type="expression" dxfId="2" priority="5" stopIfTrue="1">
      <formula>RIGHT(M128,3)="(3)"</formula>
    </cfRule>
  </conditionalFormatting>
  <conditionalFormatting sqref="M128:AP132">
    <cfRule type="expression" dxfId="1" priority="2">
      <formula>RIGHT(M128,3)="(4)"</formula>
    </cfRule>
  </conditionalFormatting>
  <conditionalFormatting sqref="B134:B138">
    <cfRule type="cellIs" dxfId="0" priority="1" operator="equal">
      <formula>"(4) Best Cost Supply"</formula>
    </cfRule>
  </conditionalFormatting>
  <printOptions horizontalCentered="1"/>
  <pageMargins left="0.59055118110236227" right="0.59055118110236227" top="0.78740157480314965" bottom="0.78740157480314965" header="0.51181102362204722" footer="0.51181102362204722"/>
  <pageSetup paperSize="9" scale="40" fitToHeight="10" orientation="landscape" horizontalDpi="300" verticalDpi="300" r:id="rId1"/>
  <headerFooter alignWithMargins="0">
    <oddFooter>&amp;LPage &amp;P of &amp;N&amp;RPrinted at: 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M11"/>
  <sheetViews>
    <sheetView topLeftCell="A4" workbookViewId="0">
      <selection activeCell="D13" sqref="D13"/>
    </sheetView>
  </sheetViews>
  <sheetFormatPr baseColWidth="10" defaultRowHeight="15"/>
  <cols>
    <col min="1" max="1" width="24.75" customWidth="1"/>
  </cols>
  <sheetData>
    <row r="1" spans="1:13">
      <c r="A1" t="s">
        <v>25</v>
      </c>
    </row>
    <row r="3" spans="1:13">
      <c r="A3" s="8" t="s">
        <v>22</v>
      </c>
      <c r="B3" s="7">
        <v>43101</v>
      </c>
      <c r="C3" s="7">
        <v>43132</v>
      </c>
      <c r="D3" s="7">
        <v>43160</v>
      </c>
      <c r="E3" s="7">
        <v>43191</v>
      </c>
      <c r="F3" s="7">
        <v>43221</v>
      </c>
      <c r="G3" s="7">
        <v>43252</v>
      </c>
      <c r="H3" s="7">
        <v>43282</v>
      </c>
      <c r="I3" s="7">
        <v>43313</v>
      </c>
      <c r="J3" s="7">
        <v>43344</v>
      </c>
      <c r="K3" s="7">
        <v>43374</v>
      </c>
      <c r="L3" s="7">
        <v>43405</v>
      </c>
      <c r="M3" s="7">
        <v>43435</v>
      </c>
    </row>
    <row r="4" spans="1:13">
      <c r="A4" t="s">
        <v>23</v>
      </c>
      <c r="B4" s="9">
        <v>100</v>
      </c>
      <c r="C4" s="9">
        <v>100</v>
      </c>
      <c r="D4" s="9">
        <v>100</v>
      </c>
      <c r="E4" s="9">
        <v>100</v>
      </c>
      <c r="F4" s="9">
        <v>100</v>
      </c>
      <c r="G4" s="9">
        <v>100</v>
      </c>
      <c r="H4" s="9">
        <v>100</v>
      </c>
      <c r="I4" s="9">
        <v>100</v>
      </c>
      <c r="J4" s="9">
        <v>100</v>
      </c>
      <c r="K4" s="9">
        <v>100</v>
      </c>
      <c r="L4" s="9">
        <v>100</v>
      </c>
      <c r="M4" s="9">
        <v>100</v>
      </c>
    </row>
    <row r="5" spans="1:13">
      <c r="A5" t="s">
        <v>24</v>
      </c>
      <c r="B5" s="9">
        <v>80</v>
      </c>
      <c r="C5" s="9">
        <v>80</v>
      </c>
      <c r="D5" s="9">
        <v>80</v>
      </c>
      <c r="E5" s="9">
        <v>80</v>
      </c>
      <c r="F5" s="9">
        <v>80</v>
      </c>
      <c r="G5" s="9">
        <v>80</v>
      </c>
      <c r="H5" s="9">
        <v>80</v>
      </c>
      <c r="I5" s="9">
        <v>80</v>
      </c>
      <c r="J5" s="9">
        <v>80</v>
      </c>
      <c r="K5" s="9">
        <v>80</v>
      </c>
      <c r="L5" s="9">
        <v>80</v>
      </c>
      <c r="M5" s="9">
        <v>80</v>
      </c>
    </row>
    <row r="6" spans="1:13">
      <c r="A6" t="s">
        <v>26</v>
      </c>
      <c r="B6" s="9">
        <v>90</v>
      </c>
      <c r="C6" s="9">
        <v>90</v>
      </c>
      <c r="D6" s="9">
        <v>90</v>
      </c>
      <c r="E6" s="9">
        <v>90</v>
      </c>
      <c r="F6" s="9">
        <v>90</v>
      </c>
      <c r="G6" s="9">
        <v>90</v>
      </c>
      <c r="H6" s="9">
        <v>90</v>
      </c>
      <c r="I6" s="9">
        <v>90</v>
      </c>
      <c r="J6" s="9">
        <v>90</v>
      </c>
      <c r="K6" s="9">
        <v>90</v>
      </c>
      <c r="L6" s="9">
        <v>90</v>
      </c>
      <c r="M6" s="9">
        <v>90</v>
      </c>
    </row>
    <row r="8" spans="1:13">
      <c r="A8" s="8" t="s">
        <v>21</v>
      </c>
      <c r="B8" s="7">
        <v>43101</v>
      </c>
      <c r="C8" s="7">
        <v>43132</v>
      </c>
      <c r="D8" s="7">
        <v>43160</v>
      </c>
      <c r="E8" s="7">
        <v>43191</v>
      </c>
      <c r="F8" s="7">
        <v>43221</v>
      </c>
      <c r="G8" s="7">
        <v>43252</v>
      </c>
      <c r="H8" s="7">
        <v>43282</v>
      </c>
      <c r="I8" s="7">
        <v>43313</v>
      </c>
      <c r="J8" s="7">
        <v>43344</v>
      </c>
      <c r="K8" s="7">
        <v>43374</v>
      </c>
      <c r="L8" s="7">
        <v>43405</v>
      </c>
      <c r="M8" s="7">
        <v>43435</v>
      </c>
    </row>
    <row r="9" spans="1:13">
      <c r="A9" t="s">
        <v>23</v>
      </c>
      <c r="B9" s="9">
        <v>100</v>
      </c>
      <c r="C9" s="9">
        <v>100</v>
      </c>
      <c r="D9" s="9">
        <v>100</v>
      </c>
      <c r="E9" s="9">
        <v>100</v>
      </c>
      <c r="F9" s="9">
        <v>100</v>
      </c>
      <c r="G9" s="9">
        <v>100</v>
      </c>
      <c r="H9" s="9">
        <v>100</v>
      </c>
      <c r="I9" s="9">
        <v>100</v>
      </c>
      <c r="J9" s="9">
        <v>100</v>
      </c>
      <c r="K9" s="9">
        <v>100</v>
      </c>
      <c r="L9" s="9">
        <v>100</v>
      </c>
      <c r="M9" s="9">
        <v>100</v>
      </c>
    </row>
    <row r="10" spans="1:13">
      <c r="A10" t="s">
        <v>24</v>
      </c>
      <c r="B10" s="9">
        <v>80</v>
      </c>
      <c r="C10" s="9">
        <v>80</v>
      </c>
      <c r="D10" s="9">
        <v>80</v>
      </c>
      <c r="E10" s="9">
        <v>80</v>
      </c>
      <c r="F10" s="9">
        <v>80</v>
      </c>
      <c r="G10" s="9">
        <v>80</v>
      </c>
      <c r="H10" s="9">
        <v>80</v>
      </c>
      <c r="I10" s="9">
        <v>80</v>
      </c>
      <c r="J10" s="9">
        <v>80</v>
      </c>
      <c r="K10" s="9">
        <v>80</v>
      </c>
      <c r="L10" s="9">
        <v>80</v>
      </c>
      <c r="M10" s="9">
        <v>80</v>
      </c>
    </row>
    <row r="11" spans="1:13">
      <c r="A11" t="s">
        <v>26</v>
      </c>
      <c r="B11" s="9">
        <v>90</v>
      </c>
      <c r="C11" s="9">
        <v>90</v>
      </c>
      <c r="D11" s="9">
        <v>90</v>
      </c>
      <c r="E11" s="9">
        <v>90</v>
      </c>
      <c r="F11" s="9">
        <v>90</v>
      </c>
      <c r="G11" s="9">
        <v>90</v>
      </c>
      <c r="H11" s="9">
        <v>90</v>
      </c>
      <c r="I11" s="9">
        <v>90</v>
      </c>
      <c r="J11" s="9">
        <v>90</v>
      </c>
      <c r="K11" s="9">
        <v>90</v>
      </c>
      <c r="L11" s="9">
        <v>90</v>
      </c>
      <c r="M11" s="9">
        <v>90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3</vt:i4>
      </vt:variant>
    </vt:vector>
  </HeadingPairs>
  <TitlesOfParts>
    <vt:vector size="11" baseType="lpstr">
      <vt:lpstr>Tabelle3</vt:lpstr>
      <vt:lpstr>Tabelle2</vt:lpstr>
      <vt:lpstr>0_CC_Approach</vt:lpstr>
      <vt:lpstr>1_CC_Parameters</vt:lpstr>
      <vt:lpstr>2_CC_DemandEvaluation</vt:lpstr>
      <vt:lpstr>3_CC_SupplyEvaluation</vt:lpstr>
      <vt:lpstr>4_CC_Demand&amp;Supply_Mapping</vt:lpstr>
      <vt:lpstr>Input_Malvern</vt:lpstr>
      <vt:lpstr>'2_CC_DemandEvaluation'!Drucktitel</vt:lpstr>
      <vt:lpstr>'3_CC_SupplyEvaluation'!Drucktitel</vt:lpstr>
      <vt:lpstr>'4_CC_Demand&amp;Supply_Mapping'!Drucktitel</vt:lpstr>
    </vt:vector>
  </TitlesOfParts>
  <Company>Stryker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Saev, Maria</dc:creator>
  <cp:lastModifiedBy>Christian Jahn</cp:lastModifiedBy>
  <dcterms:created xsi:type="dcterms:W3CDTF">2017-02-21T11:52:24Z</dcterms:created>
  <dcterms:modified xsi:type="dcterms:W3CDTF">2022-01-29T16:01:25Z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